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19\1Y 2019 revidirano godišnje\Hrvatski\"/>
    </mc:Choice>
  </mc:AlternateContent>
  <xr:revisionPtr revIDLastSave="0" documentId="13_ncr:1_{114E3E67-974D-47FC-B45D-07799B784CF6}" xr6:coauthVersionLast="45" xr6:coauthVersionMax="45" xr10:uidLastSave="{00000000-0000-0000-0000-000000000000}"/>
  <bookViews>
    <workbookView xWindow="-120" yWindow="-120" windowWidth="29040" windowHeight="17640" activeTab="3" xr2:uid="{00000000-000D-0000-FFFF-FFFF00000000}"/>
  </bookViews>
  <sheets>
    <sheet name="Opći podaci" sheetId="26" r:id="rId1"/>
    <sheet name="Bilanca" sheetId="18" r:id="rId2"/>
    <sheet name="RDG" sheetId="27" r:id="rId3"/>
    <sheet name="NT_I" sheetId="28"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5">PK!$A$1:$W$61</definedName>
  </definedNames>
  <calcPr calcId="191029" iterateDelta="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40" i="22" l="1"/>
  <c r="I54" i="28" l="1"/>
  <c r="I48" i="28"/>
  <c r="I41" i="28"/>
  <c r="H54" i="28"/>
  <c r="H48" i="28"/>
  <c r="H41" i="28"/>
  <c r="H35" i="28"/>
  <c r="H19" i="28"/>
  <c r="H9" i="28"/>
  <c r="H18" i="28" s="1"/>
  <c r="H55" i="28" l="1"/>
  <c r="H42" i="28"/>
  <c r="H24" i="28"/>
  <c r="H27" i="28" s="1"/>
  <c r="I55" i="28"/>
  <c r="I35" i="28"/>
  <c r="I42" i="28" s="1"/>
  <c r="I19" i="28"/>
  <c r="I9" i="28"/>
  <c r="I89" i="27"/>
  <c r="I99" i="27" s="1"/>
  <c r="I100" i="27" s="1"/>
  <c r="I102" i="27"/>
  <c r="H102" i="27"/>
  <c r="H89" i="27"/>
  <c r="H99" i="27" s="1"/>
  <c r="H100" i="27" s="1"/>
  <c r="I84" i="27"/>
  <c r="H84" i="27"/>
  <c r="I69" i="27"/>
  <c r="H69" i="27"/>
  <c r="I47" i="27"/>
  <c r="H47" i="27"/>
  <c r="I36" i="27"/>
  <c r="H36" i="27"/>
  <c r="I28" i="27"/>
  <c r="H28" i="27"/>
  <c r="I25" i="27"/>
  <c r="H25" i="27"/>
  <c r="I19" i="27"/>
  <c r="H19" i="27"/>
  <c r="I15" i="27"/>
  <c r="H15" i="27"/>
  <c r="I7" i="27"/>
  <c r="H7" i="27"/>
  <c r="H57" i="28" l="1"/>
  <c r="H59" i="28" s="1"/>
  <c r="I58" i="28" s="1"/>
  <c r="H13" i="27"/>
  <c r="H60" i="27" s="1"/>
  <c r="I13" i="27"/>
  <c r="I60" i="27" s="1"/>
  <c r="H59" i="27"/>
  <c r="I59" i="27"/>
  <c r="I62" i="27" l="1"/>
  <c r="H61" i="27"/>
  <c r="H67" i="27" s="1"/>
  <c r="H63" i="27"/>
  <c r="H62" i="27"/>
  <c r="I61" i="27"/>
  <c r="I66" i="27" s="1"/>
  <c r="I63" i="27"/>
  <c r="I18" i="28" s="1"/>
  <c r="I24" i="28" s="1"/>
  <c r="I27" i="28" s="1"/>
  <c r="I57" i="28" s="1"/>
  <c r="I59" i="28" s="1"/>
  <c r="I78" i="18"/>
  <c r="H78" i="18"/>
  <c r="I67" i="27" l="1"/>
  <c r="H65" i="27"/>
  <c r="H66" i="27"/>
  <c r="I65" i="27"/>
  <c r="U49" i="22"/>
  <c r="U56" i="22"/>
  <c r="W56" i="22" s="1"/>
  <c r="U55" i="22"/>
  <c r="W55" i="22" s="1"/>
  <c r="U54" i="22"/>
  <c r="W54" i="22" s="1"/>
  <c r="U53" i="22"/>
  <c r="W53" i="22" s="1"/>
  <c r="U52" i="22"/>
  <c r="W52" i="22" s="1"/>
  <c r="U51" i="22"/>
  <c r="W51" i="22" s="1"/>
  <c r="U50" i="22"/>
  <c r="W50" i="22" s="1"/>
  <c r="W49" i="22"/>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J60" i="22" s="1"/>
  <c r="K59" i="22"/>
  <c r="K60" i="22" s="1"/>
  <c r="L59" i="22"/>
  <c r="L60" i="22" s="1"/>
  <c r="M59" i="22"/>
  <c r="M60" i="22" s="1"/>
  <c r="N59" i="22"/>
  <c r="N60" i="22" s="1"/>
  <c r="O59" i="22"/>
  <c r="O60" i="22" s="1"/>
  <c r="P59" i="22"/>
  <c r="P60" i="22" s="1"/>
  <c r="Q59" i="22"/>
  <c r="Q60" i="22" s="1"/>
  <c r="R59" i="22"/>
  <c r="R60" i="22" s="1"/>
  <c r="S59" i="22"/>
  <c r="S60" i="22" s="1"/>
  <c r="T59" i="22"/>
  <c r="T60" i="22" s="1"/>
  <c r="V59" i="22"/>
  <c r="V60" i="22" s="1"/>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U38" i="22"/>
  <c r="U57" i="22" s="1"/>
  <c r="W61" i="22"/>
  <c r="W33" i="22"/>
  <c r="U33" i="22"/>
  <c r="W31" i="22"/>
  <c r="W32" i="22" s="1"/>
  <c r="U31" i="22"/>
  <c r="U32" i="22" s="1"/>
  <c r="W59" i="22"/>
  <c r="W39"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H40" i="21"/>
  <c r="W60" i="22" l="1"/>
  <c r="I47" i="21"/>
  <c r="H47" i="21"/>
  <c r="W57" i="22"/>
  <c r="I33" i="21"/>
  <c r="I27" i="21"/>
  <c r="H33" i="21"/>
  <c r="H27" i="21"/>
  <c r="I16" i="21"/>
  <c r="I19" i="21" s="1"/>
  <c r="H16" i="21"/>
  <c r="H19" i="21" s="1"/>
  <c r="I34" i="21" l="1"/>
  <c r="I49" i="21" s="1"/>
  <c r="I51" i="21" s="1"/>
  <c r="H34" i="21"/>
  <c r="H49" i="21" s="1"/>
  <c r="H51" i="21" s="1"/>
  <c r="I115" i="18"/>
  <c r="H115" i="18"/>
  <c r="I103" i="18"/>
  <c r="H103" i="18"/>
  <c r="I96" i="18"/>
  <c r="H96" i="18"/>
  <c r="I89" i="18"/>
  <c r="H89" i="18"/>
  <c r="I92" i="18"/>
  <c r="H92" i="18"/>
  <c r="I85" i="18"/>
  <c r="H85" i="18"/>
  <c r="I60" i="18"/>
  <c r="H60" i="18"/>
  <c r="H53" i="18"/>
  <c r="I53" i="18"/>
  <c r="I45" i="18"/>
  <c r="H45" i="18"/>
  <c r="H17" i="18"/>
  <c r="H75" i="18" l="1"/>
  <c r="H131" i="18" s="1"/>
  <c r="H44" i="18"/>
  <c r="I75" i="18"/>
  <c r="I131" i="18" s="1"/>
  <c r="I44" i="18"/>
  <c r="I38" i="18"/>
  <c r="H38" i="18"/>
  <c r="I27" i="18"/>
  <c r="H27" i="18"/>
  <c r="I17" i="18"/>
  <c r="H10" i="18"/>
  <c r="I10" i="18"/>
  <c r="H9" i="18" l="1"/>
  <c r="H72" i="18" s="1"/>
  <c r="I9" i="18"/>
  <c r="I72" i="18" s="1"/>
</calcChain>
</file>

<file path=xl/sharedStrings.xml><?xml version="1.0" encoding="utf-8"?>
<sst xmlns="http://schemas.openxmlformats.org/spreadsheetml/2006/main" count="547" uniqueCount="484">
  <si>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</si>
  <si>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</si>
  <si>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</si>
  <si>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</si>
  <si>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</si>
  <si>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</si>
  <si>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</si>
  <si>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</si>
  <si>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</si>
  <si>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</si>
  <si>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</si>
  <si>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</si>
  <si>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</si>
  <si>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</si>
  <si>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</si>
  <si>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</si>
  <si>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</si>
  <si>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</si>
  <si>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</si>
  <si>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</si>
  <si>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</si>
  <si>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</si>
  <si>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</si>
  <si>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</si>
  <si>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</si>
  <si>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</si>
  <si>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</si>
  <si>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</si>
  <si>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</si>
  <si>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</si>
  <si>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</si>
  <si>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</si>
  <si>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</si>
  <si>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</si>
  <si>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</si>
  <si>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</si>
  <si>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</si>
  <si>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</si>
  <si>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</si>
  <si>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</si>
  <si>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</si>
  <si>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</si>
  <si>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</si>
  <si>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</si>
  <si>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</si>
  <si>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</si>
  <si>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</si>
  <si>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</si>
  <si>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</si>
  <si>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</si>
  <si>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</si>
  <si>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</si>
  <si>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</si>
  <si>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</si>
  <si>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</si>
  <si>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</si>
  <si>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</si>
  <si>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</si>
  <si>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</si>
  <si>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</si>
  <si>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</si>
  <si>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</si>
  <si>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</si>
  <si>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</si>
  <si>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</si>
  <si>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</si>
  <si>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</si>
  <si>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</si>
  <si>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</si>
  <si>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</si>
  <si>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</si>
  <si>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</si>
  <si>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</si>
  <si>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</si>
  <si>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</si>
  <si>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</si>
  <si>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</si>
  <si>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</si>
  <si>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</si>
  <si>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</si>
  <si>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</si>
  <si>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</si>
  <si>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</si>
  <si>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</si>
  <si>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</si>
  <si>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</si>
  <si>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</si>
  <si>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</si>
  <si>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</si>
  <si>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</si>
  <si>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</si>
  <si>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</si>
  <si>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</si>
  <si>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</si>
  <si>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</si>
  <si>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</si>
  <si>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</si>
  <si>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</si>
  <si>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</si>
  <si>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</si>
  <si>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</si>
  <si>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</si>
  <si>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</si>
  <si>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</si>
  <si>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</si>
  <si>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</si>
  <si>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</si>
  <si>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</si>
  <si>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</si>
  <si>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</si>
  <si>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</si>
  <si>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</si>
  <si>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</si>
  <si>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</si>
  <si>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</si>
  <si>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</si>
  <si>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</si>
  <si>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</si>
  <si>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</si>
  <si>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</si>
  <si>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</si>
  <si>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</si>
  <si>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</si>
  <si>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</si>
  <si>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</si>
  <si>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</si>
  <si>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</si>
  <si>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</si>
  <si>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</si>
  <si>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</si>
  <si>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</si>
  <si>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</si>
  <si>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</si>
  <si>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</si>
  <si>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</si>
  <si>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</si>
  <si>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</si>
  <si>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</si>
  <si>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</si>
  <si>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</si>
  <si>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</si>
  <si>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</si>
  <si>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</si>
  <si>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</si>
  <si>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</si>
  <si>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</si>
  <si>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</si>
  <si>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</si>
  <si>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</si>
  <si>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</si>
  <si>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</si>
  <si>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</si>
  <si>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</si>
  <si>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</si>
  <si>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</si>
  <si>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</si>
  <si>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</si>
  <si>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</si>
  <si>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</si>
  <si>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</si>
  <si>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</si>
  <si>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</si>
  <si>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</si>
  <si>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</si>
  <si>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</si>
  <si>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</si>
  <si>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</si>
  <si>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</si>
  <si>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</si>
  <si>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</si>
  <si>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</si>
  <si>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</si>
  <si>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</si>
  <si>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</si>
  <si>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</si>
  <si>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</si>
  <si>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</si>
  <si>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</si>
  <si>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</si>
  <si>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</si>
  <si>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</si>
  <si>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</si>
  <si>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</si>
  <si>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</si>
  <si>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</si>
  <si>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</si>
  <si>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</si>
  <si>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</si>
  <si>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</si>
  <si>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</si>
  <si>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</si>
  <si>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</si>
  <si>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</si>
  <si>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</si>
  <si>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</si>
  <si>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</si>
  <si>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</si>
  <si>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</si>
  <si>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</si>
  <si>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</si>
  <si>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</si>
  <si>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</si>
  <si>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</si>
  <si>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</si>
  <si>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</si>
  <si>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</si>
  <si>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</si>
  <si>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</si>
  <si>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</si>
  <si>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</si>
  <si>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</si>
  <si>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</si>
  <si>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</si>
  <si>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</si>
  <si>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</si>
  <si>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</si>
  <si>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</si>
  <si>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</si>
  <si>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</si>
  <si>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</si>
  <si>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</si>
  <si>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</si>
  <si>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</si>
  <si>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</si>
  <si>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</si>
  <si>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</si>
  <si>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</si>
  <si>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</si>
  <si>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</si>
  <si>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</si>
  <si>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</si>
  <si>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</si>
  <si>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</si>
  <si>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</si>
  <si>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</si>
  <si>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</si>
  <si>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</si>
  <si>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</si>
  <si>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</si>
  <si>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</si>
  <si>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</si>
  <si>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</si>
  <si>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</si>
  <si>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</si>
  <si>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</si>
  <si>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</si>
  <si>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</si>
  <si>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</si>
  <si>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</si>
  <si>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</si>
  <si>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</si>
  <si>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</si>
  <si>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</si>
  <si>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</si>
  <si>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</si>
  <si>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</si>
  <si>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</si>
  <si>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</si>
  <si>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</si>
  <si>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</si>
  <si>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</si>
  <si>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</si>
  <si>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</si>
  <si>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</si>
  <si>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</si>
  <si>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</si>
  <si>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</si>
  <si>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</si>
  <si>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</si>
  <si>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</si>
  <si>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</si>
  <si>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</si>
  <si>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</si>
  <si>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</si>
  <si>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</si>
  <si>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</si>
  <si>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</si>
  <si>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</si>
  <si>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</si>
  <si>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</si>
  <si>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</si>
  <si>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</si>
  <si>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</si>
  <si>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</si>
  <si>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</si>
  <si>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</si>
  <si>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</si>
  <si>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</si>
  <si>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</si>
  <si>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</si>
  <si>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</si>
  <si>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</si>
  <si>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</si>
  <si>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</si>
  <si>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</si>
  <si>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</si>
  <si>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</si>
  <si>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</si>
  <si>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</si>
  <si>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</si>
  <si>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</si>
  <si>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</si>
  <si>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</si>
  <si>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</si>
  <si>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</si>
  <si>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</si>
  <si>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</si>
  <si>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</si>
  <si>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</si>
  <si>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</si>
  <si>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</si>
  <si>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</si>
  <si>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</si>
  <si>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</si>
  <si>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</si>
  <si>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</si>
  <si>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</si>
  <si>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</si>
  <si>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</si>
  <si>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</si>
  <si>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</si>
  <si>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</si>
  <si>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</si>
  <si>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</si>
  <si>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</si>
  <si>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</si>
  <si>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</si>
  <si>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</si>
  <si>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</si>
  <si>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</si>
  <si>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</si>
  <si>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</si>
  <si>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</si>
  <si>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</si>
  <si>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</si>
  <si>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</si>
  <si>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</si>
  <si>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</si>
  <si>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</si>
  <si>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</si>
  <si>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</si>
  <si>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</si>
  <si>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</si>
  <si>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</si>
  <si>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</si>
  <si>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</si>
  <si>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</si>
  <si>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</si>
  <si>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</si>
  <si>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</si>
  <si>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</si>
  <si>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</si>
  <si>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</si>
  <si>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</si>
  <si>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</si>
  <si>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</si>
  <si>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</si>
  <si>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</si>
  <si>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</si>
  <si>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</si>
  <si>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</si>
  <si>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</si>
  <si>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</si>
  <si>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</si>
  <si>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</si>
  <si>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</si>
  <si>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</si>
  <si>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</si>
  <si>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</si>
  <si>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</si>
  <si>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</si>
  <si>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</si>
  <si>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</si>
  <si>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</si>
  <si>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</si>
  <si>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</si>
  <si>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</si>
  <si>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</si>
  <si>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</si>
  <si>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</si>
  <si>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</si>
  <si>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</si>
  <si>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</si>
  <si>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</si>
  <si>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</si>
  <si>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</si>
  <si>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</si>
  <si>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</si>
  <si>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</si>
  <si>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</si>
  <si>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</si>
  <si>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</si>
  <si>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</si>
  <si>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</si>
  <si>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</si>
  <si>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</si>
  <si>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</si>
  <si>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</si>
  <si>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</si>
  <si>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</si>
  <si>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</si>
  <si>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</si>
  <si>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</si>
  <si>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</si>
  <si>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</si>
  <si>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</si>
  <si>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</si>
  <si>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</si>
  <si>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</si>
  <si>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</si>
  <si>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</si>
  <si>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</si>
  <si>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</si>
  <si>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</si>
  <si>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</si>
  <si>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</si>
  <si>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</si>
  <si>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</si>
  <si>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</si>
  <si>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</si>
  <si>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</si>
  <si>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</si>
  <si>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</si>
  <si>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</si>
  <si>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</si>
  <si>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</si>
  <si>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</si>
  <si>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</si>
  <si>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</si>
  <si>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</si>
  <si>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03275531</t>
  </si>
  <si>
    <t>080010093</t>
  </si>
  <si>
    <t>47911242222</t>
  </si>
  <si>
    <t>MARIJANA ČAVIĆA 4</t>
  </si>
  <si>
    <t>ZAGREB</t>
  </si>
  <si>
    <t>dalekovod@dalekovod.hr</t>
  </si>
  <si>
    <t>www.dalekovod.hr</t>
  </si>
  <si>
    <t>DUGO SELO</t>
  </si>
  <si>
    <t>01654985</t>
  </si>
  <si>
    <t>DALEKOVOD PROJEKT D.O.O.</t>
  </si>
  <si>
    <t>01693336</t>
  </si>
  <si>
    <t>DALEKOVOD TKS DOBOJ A.D.</t>
  </si>
  <si>
    <t>DOBOJ, BIH</t>
  </si>
  <si>
    <t xml:space="preserve"> EL-RA D.O.O.</t>
  </si>
  <si>
    <t>VELA LUKA</t>
  </si>
  <si>
    <t>01261185</t>
  </si>
  <si>
    <t>DALEKOVOD LJUBLJANA D.O.O.</t>
  </si>
  <si>
    <t>LJUBLJANA, SLO</t>
  </si>
  <si>
    <t>DALEKOVOD EMU D.O.O.</t>
  </si>
  <si>
    <t>DALEKOVOD MOSTAR D.O.O.</t>
  </si>
  <si>
    <t>MOSTAR, BIH</t>
  </si>
  <si>
    <t>DALEKOVOD ADRIA D.O.O.</t>
  </si>
  <si>
    <t xml:space="preserve"> CINDAL D.O.O.</t>
  </si>
  <si>
    <t>DALEKOVOD -POLSKA S.A.</t>
  </si>
  <si>
    <t>VARŠAVA</t>
  </si>
  <si>
    <t>DALEKOVOD NORGE AS</t>
  </si>
  <si>
    <t>OSLO</t>
  </si>
  <si>
    <t>DENNACO NAMIBIA</t>
  </si>
  <si>
    <t>NAMIBIJA</t>
  </si>
  <si>
    <t>DALEKOVOD LIBYA ZA INŽENJERING</t>
  </si>
  <si>
    <t>LIBIJA</t>
  </si>
  <si>
    <t>DALEKOVOD UKRAJINA d.o.o.</t>
  </si>
  <si>
    <t>KIJEV</t>
  </si>
  <si>
    <t>+38512410369</t>
  </si>
  <si>
    <t>KPMG CROATIA D.O.O.</t>
  </si>
  <si>
    <t>IGOR GOŠEK</t>
  </si>
  <si>
    <t>1216</t>
  </si>
  <si>
    <t>HR</t>
  </si>
  <si>
    <t>74780000W0KHNRDW7I05</t>
  </si>
  <si>
    <t>Dalekovod d.d.</t>
  </si>
  <si>
    <t>Obveznik:_______________Dalekovod d.d.______________________________________________</t>
  </si>
  <si>
    <t>Obveznik: Dalekovod d.d.__________________________________________________</t>
  </si>
  <si>
    <t>Obveznik: ______Dalekovod d.d.</t>
  </si>
  <si>
    <t xml:space="preserve">stanje na dan __31._12_.2019____ </t>
  </si>
  <si>
    <t>PROIZVODNJA MK I OSO D.O.O.</t>
  </si>
  <si>
    <t>CINČAONICA USLUGE D.O.O.</t>
  </si>
  <si>
    <t>u razdoblju _0.01.2019. do 31.12.2019___</t>
  </si>
  <si>
    <t>u razdoblju 01.01.2019. do 31.12.2019.</t>
  </si>
  <si>
    <t>VELIKA GORICA</t>
  </si>
  <si>
    <t>Đuro Tatalović</t>
  </si>
  <si>
    <t>djuro.tatalovic@dalekovod.hr</t>
  </si>
  <si>
    <t>85-02-0001-08</t>
  </si>
  <si>
    <t>1-8534</t>
  </si>
  <si>
    <r>
      <t xml:space="preserve">                   BILJEŠKE UZ GODIŠNJE FINANCIJSKE IZVJEŠTAJE (GFI)
Naziv izdavatelja:   ______DALEKOVOD D.D._________________________________________________
OIB:   ________47911242222________________________________________________
Izvještajno razdoblje: ____01.01.-31.12.2019_____________________________________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t>
    </r>
    <r>
      <rPr>
        <i/>
        <sz val="10"/>
        <rFont val="Arial"/>
        <family val="2"/>
        <charset val="238"/>
      </rPr>
      <t>Bilješke uz financijske izvještaje, zajedno sa mišljenjem revizora, priložene su Godišnjem izvještaju koji je dostupan na stranicama Društva.
U nastavku su prikazane razlike koje proizlaze zbog različitih klasifikacija stavki MSFI u odnosu na GFI.</t>
    </r>
    <r>
      <rPr>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</si>
</sst>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u/>
      <sz val="10"/>
      <color theme="10"/>
      <name val="Arial"/>
      <family val="2"/>
      <charset val="238"/>
    </font>
    <font>
      <i/>
      <sz val="1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37" fillId="0" borderId="0" applyNumberFormat="0" applyFill="0" applyBorder="0" applyAlignment="0" applyProtection="0"/>
  </cellStyleXfs>
  <cellXfs count="347">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44" xfId="0" applyNumberFormat="1" applyFont="1" applyFill="1" applyBorder="1" applyAlignment="1" applyProtection="1">
      <alignment horizontal="center" vertical="center"/>
    </xf>
    <xf numFmtId="165" fontId="18" fillId="9" borderId="44" xfId="0" applyNumberFormat="1" applyFont="1" applyFill="1" applyBorder="1" applyAlignment="1" applyProtection="1">
      <alignment horizontal="center" vertical="center"/>
    </xf>
    <xf numFmtId="165" fontId="18" fillId="9" borderId="45" xfId="0" applyNumberFormat="1" applyFont="1" applyFill="1" applyBorder="1" applyAlignment="1" applyProtection="1">
      <alignment horizontal="center" vertical="center"/>
    </xf>
    <xf numFmtId="0" fontId="11" fillId="0" borderId="0" xfId="3" applyProtection="1"/>
    <xf numFmtId="0" fontId="4" fillId="3" borderId="18" xfId="3" applyFont="1" applyFill="1" applyBorder="1" applyAlignment="1" applyProtection="1">
      <alignment horizontal="center" vertical="center" wrapText="1"/>
    </xf>
    <xf numFmtId="4" fontId="18" fillId="3" borderId="18" xfId="3" applyNumberFormat="1" applyFont="1" applyFill="1" applyBorder="1" applyAlignment="1" applyProtection="1">
      <alignment horizontal="center" vertical="center" wrapText="1"/>
    </xf>
    <xf numFmtId="0" fontId="18" fillId="3" borderId="17" xfId="3" applyFont="1" applyFill="1" applyBorder="1" applyAlignment="1" applyProtection="1">
      <alignment horizontal="center" vertical="center"/>
    </xf>
    <xf numFmtId="164" fontId="4" fillId="0" borderId="33" xfId="0" applyNumberFormat="1"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164" fontId="4" fillId="9" borderId="15" xfId="0" applyNumberFormat="1" applyFont="1" applyFill="1" applyBorder="1" applyAlignment="1" applyProtection="1">
      <alignment horizontal="center" vertical="center"/>
    </xf>
    <xf numFmtId="164" fontId="4" fillId="9" borderId="16" xfId="0" applyNumberFormat="1"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3" fontId="18" fillId="3" borderId="17" xfId="3"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xf>
    <xf numFmtId="164" fontId="4" fillId="10" borderId="15" xfId="0" applyNumberFormat="1" applyFont="1" applyFill="1" applyBorder="1" applyAlignment="1" applyProtection="1">
      <alignment horizontal="center" vertical="center"/>
    </xf>
    <xf numFmtId="0" fontId="11" fillId="10" borderId="0" xfId="3" applyFill="1" applyProtection="1"/>
    <xf numFmtId="164" fontId="4" fillId="9" borderId="14" xfId="0" applyNumberFormat="1" applyFont="1" applyFill="1" applyBorder="1" applyAlignment="1" applyProtection="1">
      <alignment horizontal="center" vertical="center"/>
    </xf>
    <xf numFmtId="0" fontId="0" fillId="0" borderId="0" xfId="0" applyProtection="1"/>
    <xf numFmtId="0" fontId="4" fillId="3" borderId="18" xfId="0" applyFont="1" applyFill="1" applyBorder="1" applyAlignment="1" applyProtection="1">
      <alignment horizontal="center" vertical="center" wrapText="1"/>
    </xf>
    <xf numFmtId="0" fontId="18" fillId="3" borderId="17" xfId="0" applyFont="1" applyFill="1" applyBorder="1" applyAlignment="1" applyProtection="1">
      <alignment horizontal="center" vertical="center"/>
    </xf>
    <xf numFmtId="3" fontId="18" fillId="3" borderId="17" xfId="0" applyNumberFormat="1" applyFont="1" applyFill="1" applyBorder="1" applyAlignment="1" applyProtection="1">
      <alignment horizontal="center" vertical="center" wrapText="1"/>
    </xf>
    <xf numFmtId="3" fontId="3" fillId="0" borderId="51" xfId="0" applyNumberFormat="1" applyFont="1" applyFill="1" applyBorder="1" applyAlignment="1" applyProtection="1">
      <alignment vertical="center"/>
      <protection locked="0"/>
    </xf>
    <xf numFmtId="3" fontId="3" fillId="0" borderId="51" xfId="0" applyNumberFormat="1" applyFont="1" applyFill="1" applyBorder="1" applyAlignment="1" applyProtection="1">
      <alignment vertical="center"/>
      <protection locked="0" hidden="1"/>
    </xf>
    <xf numFmtId="3" fontId="18" fillId="3" borderId="18" xfId="3"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protection locked="0"/>
    </xf>
    <xf numFmtId="3" fontId="17" fillId="9" borderId="15" xfId="0" applyNumberFormat="1" applyFont="1" applyFill="1" applyBorder="1" applyAlignment="1" applyProtection="1">
      <alignment horizontal="right" vertical="center"/>
    </xf>
    <xf numFmtId="3" fontId="5" fillId="0" borderId="15" xfId="0" applyNumberFormat="1" applyFont="1" applyFill="1" applyBorder="1" applyAlignment="1" applyProtection="1">
      <alignment horizontal="right" vertical="center"/>
      <protection locked="0"/>
    </xf>
    <xf numFmtId="3" fontId="17" fillId="9" borderId="16" xfId="0" applyNumberFormat="1" applyFont="1" applyFill="1" applyBorder="1" applyAlignment="1" applyProtection="1">
      <alignment horizontal="right" vertical="center"/>
    </xf>
    <xf numFmtId="3" fontId="5" fillId="0" borderId="33"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vertical="center"/>
      <protection locked="0"/>
    </xf>
    <xf numFmtId="3" fontId="17" fillId="9" borderId="15" xfId="0" applyNumberFormat="1" applyFont="1" applyFill="1" applyBorder="1" applyAlignment="1" applyProtection="1">
      <alignment vertical="center"/>
    </xf>
    <xf numFmtId="3" fontId="17" fillId="9" borderId="16" xfId="0" applyNumberFormat="1" applyFont="1" applyFill="1" applyBorder="1" applyAlignment="1" applyProtection="1">
      <alignment vertical="center"/>
    </xf>
    <xf numFmtId="3" fontId="11" fillId="0" borderId="0" xfId="3" applyNumberFormat="1" applyProtection="1"/>
    <xf numFmtId="3" fontId="18" fillId="3" borderId="19" xfId="0" applyNumberFormat="1" applyFont="1" applyFill="1" applyBorder="1" applyAlignment="1" applyProtection="1">
      <alignment horizontal="center" vertical="center" wrapText="1"/>
    </xf>
    <xf numFmtId="3" fontId="18" fillId="3" borderId="18"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shrinkToFit="1"/>
      <protection locked="0"/>
    </xf>
    <xf numFmtId="3" fontId="17" fillId="9" borderId="15" xfId="0" applyNumberFormat="1" applyFont="1" applyFill="1" applyBorder="1" applyAlignment="1" applyProtection="1">
      <alignment horizontal="right" vertical="center" shrinkToFit="1"/>
    </xf>
    <xf numFmtId="3" fontId="5"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3" fontId="17" fillId="9" borderId="14" xfId="0" applyNumberFormat="1" applyFont="1" applyFill="1" applyBorder="1" applyAlignment="1" applyProtection="1">
      <alignment horizontal="right" vertical="center" shrinkToFit="1"/>
    </xf>
    <xf numFmtId="3" fontId="17" fillId="9" borderId="16" xfId="0" applyNumberFormat="1" applyFont="1" applyFill="1" applyBorder="1" applyAlignment="1" applyProtection="1">
      <alignment horizontal="right" vertical="center" shrinkToFit="1"/>
    </xf>
    <xf numFmtId="3" fontId="5" fillId="0" borderId="16" xfId="0" applyNumberFormat="1" applyFont="1" applyFill="1" applyBorder="1" applyAlignment="1" applyProtection="1">
      <alignment vertical="center"/>
      <protection locked="0"/>
    </xf>
    <xf numFmtId="3" fontId="17" fillId="0" borderId="16"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41"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44" xfId="0" applyNumberFormat="1" applyFont="1" applyFill="1" applyBorder="1" applyAlignment="1" applyProtection="1">
      <alignment vertical="center" shrinkToFit="1"/>
      <protection locked="0"/>
    </xf>
    <xf numFmtId="3" fontId="23" fillId="0" borderId="44" xfId="0" applyNumberFormat="1" applyFont="1" applyFill="1" applyBorder="1" applyAlignment="1" applyProtection="1">
      <alignment vertical="center" shrinkToFit="1"/>
    </xf>
    <xf numFmtId="3" fontId="23" fillId="9" borderId="44" xfId="0" applyNumberFormat="1" applyFont="1" applyFill="1" applyBorder="1" applyAlignment="1" applyProtection="1">
      <alignment vertical="center" shrinkToFit="1"/>
    </xf>
    <xf numFmtId="3" fontId="23" fillId="9" borderId="45" xfId="0" applyNumberFormat="1" applyFont="1" applyFill="1" applyBorder="1" applyAlignment="1" applyProtection="1">
      <alignment vertical="center" shrinkToFit="1"/>
    </xf>
    <xf numFmtId="3" fontId="3" fillId="8" borderId="44" xfId="0" applyNumberFormat="1" applyFont="1" applyFill="1" applyBorder="1" applyAlignment="1" applyProtection="1">
      <alignment vertical="center" shrinkToFit="1"/>
    </xf>
    <xf numFmtId="0" fontId="25" fillId="10" borderId="1" xfId="4" applyFont="1" applyFill="1" applyBorder="1"/>
    <xf numFmtId="0" fontId="1" fillId="10" borderId="32" xfId="4" applyFill="1" applyBorder="1"/>
    <xf numFmtId="0" fontId="1" fillId="0" borderId="0" xfId="4"/>
    <xf numFmtId="0" fontId="27" fillId="10" borderId="47" xfId="4" applyFont="1" applyFill="1" applyBorder="1" applyAlignment="1">
      <alignment horizontal="center" vertical="center"/>
    </xf>
    <xf numFmtId="0" fontId="27" fillId="10" borderId="0" xfId="4" applyFont="1" applyFill="1" applyBorder="1" applyAlignment="1">
      <alignment horizontal="center" vertical="center"/>
    </xf>
    <xf numFmtId="0" fontId="27" fillId="10" borderId="48"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49" xfId="4" applyFont="1" applyFill="1" applyBorder="1" applyAlignment="1">
      <alignment vertical="center"/>
    </xf>
    <xf numFmtId="0" fontId="30" fillId="0" borderId="0" xfId="4" applyFont="1" applyFill="1"/>
    <xf numFmtId="0" fontId="4" fillId="10" borderId="47"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 fontId="4" fillId="11" borderId="50" xfId="4" applyNumberFormat="1" applyFont="1" applyFill="1" applyBorder="1" applyAlignment="1" applyProtection="1">
      <alignment horizontal="center" vertical="center"/>
      <protection locked="0"/>
    </xf>
    <xf numFmtId="14" fontId="4" fillId="12" borderId="0" xfId="4" applyNumberFormat="1" applyFont="1" applyFill="1" applyBorder="1" applyAlignment="1" applyProtection="1">
      <alignment horizontal="center" vertical="center"/>
      <protection locked="0"/>
    </xf>
    <xf numFmtId="0" fontId="5" fillId="10" borderId="48"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0" fontId="1" fillId="10" borderId="48" xfId="4" applyFill="1" applyBorder="1"/>
    <xf numFmtId="0" fontId="28" fillId="10" borderId="47" xfId="4" applyFont="1" applyFill="1" applyBorder="1"/>
    <xf numFmtId="0" fontId="28" fillId="10" borderId="0" xfId="4" applyFont="1" applyFill="1" applyBorder="1"/>
    <xf numFmtId="0" fontId="28" fillId="10" borderId="0" xfId="4" applyFont="1" applyFill="1" applyBorder="1" applyAlignment="1">
      <alignment vertical="center"/>
    </xf>
    <xf numFmtId="0" fontId="28" fillId="10" borderId="48" xfId="4" applyFont="1" applyFill="1" applyBorder="1" applyAlignment="1">
      <alignment vertical="center"/>
    </xf>
    <xf numFmtId="0" fontId="28" fillId="10" borderId="47" xfId="4" applyFont="1" applyFill="1" applyBorder="1" applyAlignment="1">
      <alignment wrapText="1"/>
    </xf>
    <xf numFmtId="0" fontId="28" fillId="10" borderId="48" xfId="4" applyFont="1" applyFill="1" applyBorder="1" applyAlignment="1">
      <alignment wrapText="1"/>
    </xf>
    <xf numFmtId="0" fontId="28" fillId="10" borderId="0" xfId="4" applyFont="1" applyFill="1" applyBorder="1" applyAlignment="1">
      <alignment wrapText="1"/>
    </xf>
    <xf numFmtId="0" fontId="28" fillId="10" borderId="48" xfId="4" applyFont="1" applyFill="1" applyBorder="1"/>
    <xf numFmtId="0" fontId="5" fillId="10" borderId="0" xfId="4" applyFont="1" applyFill="1" applyBorder="1" applyAlignment="1">
      <alignment horizontal="right" vertical="center" wrapText="1"/>
    </xf>
    <xf numFmtId="0" fontId="29" fillId="10" borderId="48" xfId="4" applyFont="1" applyFill="1" applyBorder="1" applyAlignment="1">
      <alignment vertical="center"/>
    </xf>
    <xf numFmtId="0" fontId="29" fillId="10" borderId="0" xfId="4" applyFont="1" applyFill="1" applyBorder="1" applyAlignment="1">
      <alignment vertical="center"/>
    </xf>
    <xf numFmtId="0" fontId="28" fillId="10" borderId="0" xfId="4" applyFont="1" applyFill="1" applyBorder="1" applyAlignment="1">
      <alignment vertical="top"/>
    </xf>
    <xf numFmtId="0" fontId="4" fillId="11" borderId="50" xfId="4" applyFont="1" applyFill="1" applyBorder="1" applyAlignment="1" applyProtection="1">
      <alignment horizontal="center" vertical="center"/>
      <protection locked="0"/>
    </xf>
    <xf numFmtId="0" fontId="4" fillId="10" borderId="0" xfId="4" applyFont="1" applyFill="1" applyBorder="1" applyAlignment="1">
      <alignment vertical="center"/>
    </xf>
    <xf numFmtId="49" fontId="4" fillId="11" borderId="50" xfId="4" applyNumberFormat="1" applyFont="1" applyFill="1" applyBorder="1" applyAlignment="1" applyProtection="1">
      <alignment horizontal="center" vertical="center"/>
      <protection locked="0"/>
    </xf>
    <xf numFmtId="0" fontId="31" fillId="10" borderId="0" xfId="4" applyFont="1" applyFill="1" applyBorder="1" applyAlignment="1"/>
    <xf numFmtId="0" fontId="32" fillId="10" borderId="0" xfId="4" applyFont="1" applyFill="1" applyBorder="1" applyAlignment="1">
      <alignment vertical="center"/>
    </xf>
    <xf numFmtId="0" fontId="33" fillId="10" borderId="48" xfId="4" applyFont="1" applyFill="1" applyBorder="1" applyAlignment="1">
      <alignment vertical="center"/>
    </xf>
    <xf numFmtId="0" fontId="4" fillId="10" borderId="0" xfId="4" applyFont="1" applyFill="1" applyBorder="1" applyAlignment="1">
      <alignment horizontal="center" vertical="center"/>
    </xf>
    <xf numFmtId="0" fontId="35" fillId="10" borderId="0" xfId="4" applyFont="1" applyFill="1" applyBorder="1" applyAlignment="1">
      <alignment vertical="center"/>
    </xf>
    <xf numFmtId="0" fontId="36" fillId="10" borderId="0" xfId="4" applyFont="1" applyFill="1" applyBorder="1" applyAlignment="1">
      <alignment vertical="center"/>
    </xf>
    <xf numFmtId="0" fontId="34" fillId="10" borderId="48" xfId="4" applyFont="1" applyFill="1" applyBorder="1" applyAlignment="1">
      <alignment vertical="center"/>
    </xf>
    <xf numFmtId="0" fontId="5" fillId="10" borderId="48" xfId="4" applyFont="1" applyFill="1" applyBorder="1" applyAlignment="1">
      <alignment horizontal="center" vertical="center"/>
    </xf>
    <xf numFmtId="0" fontId="4" fillId="11" borderId="4" xfId="4" quotePrefix="1" applyFont="1" applyFill="1" applyBorder="1" applyAlignment="1" applyProtection="1">
      <alignment horizontal="center" vertical="center"/>
    </xf>
    <xf numFmtId="0" fontId="1" fillId="0" borderId="0" xfId="4" applyProtection="1"/>
    <xf numFmtId="0" fontId="28" fillId="10" borderId="47" xfId="4" applyFont="1" applyFill="1" applyBorder="1" applyProtection="1"/>
    <xf numFmtId="0" fontId="28" fillId="10" borderId="0" xfId="4" applyFont="1" applyFill="1" applyBorder="1" applyProtection="1"/>
    <xf numFmtId="0" fontId="28" fillId="10" borderId="0" xfId="4" applyFont="1" applyFill="1" applyBorder="1" applyAlignment="1" applyProtection="1">
      <alignment vertical="top"/>
    </xf>
    <xf numFmtId="0" fontId="28" fillId="10" borderId="48" xfId="4" applyFont="1" applyFill="1" applyBorder="1" applyProtection="1"/>
    <xf numFmtId="0" fontId="4" fillId="11" borderId="50" xfId="4" quotePrefix="1" applyFont="1" applyFill="1" applyBorder="1" applyAlignment="1" applyProtection="1">
      <alignment horizontal="center" vertical="center"/>
    </xf>
    <xf numFmtId="0" fontId="28" fillId="10" borderId="0" xfId="4" applyFont="1" applyFill="1" applyBorder="1" applyAlignment="1" applyProtection="1">
      <alignment vertical="top" wrapText="1"/>
    </xf>
    <xf numFmtId="0" fontId="28" fillId="10" borderId="0" xfId="4" applyFont="1" applyFill="1" applyBorder="1" applyAlignment="1" applyProtection="1">
      <alignment wrapText="1"/>
    </xf>
    <xf numFmtId="0" fontId="4" fillId="11" borderId="50" xfId="4" applyFont="1" applyFill="1" applyBorder="1" applyAlignment="1" applyProtection="1">
      <alignment horizontal="center" vertical="center"/>
    </xf>
    <xf numFmtId="0" fontId="28" fillId="10" borderId="47" xfId="4" applyFont="1" applyFill="1" applyBorder="1" applyAlignment="1" applyProtection="1">
      <alignment vertical="top"/>
    </xf>
    <xf numFmtId="0" fontId="28" fillId="10" borderId="48" xfId="4" applyFont="1" applyFill="1" applyBorder="1" applyAlignment="1" applyProtection="1">
      <alignment vertical="center"/>
    </xf>
    <xf numFmtId="0" fontId="28" fillId="10" borderId="0" xfId="4" applyFont="1" applyFill="1" applyBorder="1" applyAlignment="1">
      <alignment vertical="top" wrapText="1"/>
    </xf>
    <xf numFmtId="0" fontId="4" fillId="11" borderId="50" xfId="4" quotePrefix="1" applyFont="1" applyFill="1" applyBorder="1" applyAlignment="1" applyProtection="1">
      <alignment horizontal="center" vertical="center"/>
      <protection locked="0"/>
    </xf>
    <xf numFmtId="0" fontId="28" fillId="10" borderId="47" xfId="4" applyFont="1" applyFill="1" applyBorder="1" applyAlignment="1">
      <alignment vertical="top"/>
    </xf>
    <xf numFmtId="0" fontId="28" fillId="10" borderId="0" xfId="4" applyFont="1" applyFill="1" applyBorder="1" applyProtection="1">
      <protection locked="0"/>
    </xf>
    <xf numFmtId="0" fontId="31" fillId="10" borderId="48" xfId="4" applyFont="1" applyFill="1" applyBorder="1"/>
    <xf numFmtId="0" fontId="1" fillId="10" borderId="3" xfId="4" applyFill="1" applyBorder="1"/>
    <xf numFmtId="0" fontId="1" fillId="10" borderId="2" xfId="4" applyFill="1" applyBorder="1"/>
    <xf numFmtId="0" fontId="1" fillId="10" borderId="4" xfId="4" applyFill="1" applyBorder="1"/>
    <xf numFmtId="3" fontId="11" fillId="0" borderId="0" xfId="3" applyNumberFormat="1" applyProtection="1">
      <protection locked="0"/>
    </xf>
    <xf numFmtId="0" fontId="28" fillId="10" borderId="0" xfId="4" applyFont="1" applyFill="1" applyBorder="1" applyAlignment="1">
      <alignment horizontal="right"/>
    </xf>
    <xf numFmtId="0" fontId="28" fillId="10" borderId="0" xfId="4" applyFont="1" applyFill="1" applyBorder="1"/>
    <xf numFmtId="49" fontId="4" fillId="11" borderId="4" xfId="4" applyNumberFormat="1" applyFont="1" applyFill="1" applyBorder="1" applyAlignment="1" applyProtection="1">
      <alignment horizontal="center" vertical="center"/>
      <protection locked="0"/>
    </xf>
    <xf numFmtId="0" fontId="28" fillId="10" borderId="0" xfId="4" applyFont="1" applyFill="1" applyBorder="1" applyAlignment="1">
      <alignment vertical="top"/>
    </xf>
    <xf numFmtId="0" fontId="4" fillId="11" borderId="50" xfId="0" applyFont="1" applyFill="1" applyBorder="1" applyAlignment="1" applyProtection="1">
      <alignment horizontal="center" vertical="center"/>
      <protection locked="0"/>
    </xf>
    <xf numFmtId="3" fontId="3" fillId="0" borderId="44" xfId="0" applyNumberFormat="1" applyFont="1" applyBorder="1" applyAlignment="1" applyProtection="1">
      <alignment vertical="center" shrinkToFit="1"/>
      <protection locked="0"/>
    </xf>
    <xf numFmtId="0" fontId="4" fillId="11" borderId="3" xfId="4" applyFont="1" applyFill="1" applyBorder="1" applyAlignment="1" applyProtection="1">
      <alignment horizontal="right" vertical="center"/>
      <protection locked="0"/>
    </xf>
    <xf numFmtId="0" fontId="4" fillId="11" borderId="2" xfId="4" applyFont="1" applyFill="1" applyBorder="1" applyAlignment="1" applyProtection="1">
      <alignment horizontal="right" vertical="center"/>
      <protection locked="0"/>
    </xf>
    <xf numFmtId="0" fontId="4" fillId="11" borderId="4" xfId="4" applyFont="1" applyFill="1" applyBorder="1" applyAlignment="1" applyProtection="1">
      <alignment horizontal="right" vertical="center"/>
      <protection locked="0"/>
    </xf>
    <xf numFmtId="0" fontId="26" fillId="10" borderId="47" xfId="4" applyFont="1" applyFill="1" applyBorder="1" applyAlignment="1">
      <alignment horizontal="center" vertical="center" wrapText="1"/>
    </xf>
    <xf numFmtId="0" fontId="26" fillId="10" borderId="0" xfId="4" applyFont="1" applyFill="1" applyBorder="1" applyAlignment="1">
      <alignment horizontal="center" vertical="center" wrapText="1"/>
    </xf>
    <xf numFmtId="0" fontId="28" fillId="10" borderId="0" xfId="4" applyFont="1" applyFill="1" applyBorder="1" applyAlignment="1">
      <alignment vertical="center" wrapText="1"/>
    </xf>
    <xf numFmtId="0" fontId="28" fillId="10" borderId="0" xfId="4" applyFont="1" applyFill="1" applyBorder="1"/>
    <xf numFmtId="0" fontId="5" fillId="10" borderId="47" xfId="4" applyFont="1" applyFill="1" applyBorder="1" applyAlignment="1">
      <alignment horizontal="right" vertical="center"/>
    </xf>
    <xf numFmtId="0" fontId="5" fillId="10" borderId="0" xfId="4" applyFont="1" applyFill="1" applyBorder="1" applyAlignment="1">
      <alignment horizontal="right" vertical="center"/>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3" fillId="10" borderId="0" xfId="4" applyFont="1" applyFill="1" applyBorder="1" applyAlignment="1">
      <alignment horizontal="right" vertical="center" wrapText="1"/>
    </xf>
    <xf numFmtId="0" fontId="3" fillId="10" borderId="48" xfId="4" applyFont="1" applyFill="1" applyBorder="1" applyAlignment="1">
      <alignment horizontal="right" vertical="center"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5" fillId="10" borderId="47" xfId="4" applyFont="1" applyFill="1" applyBorder="1" applyAlignment="1">
      <alignment horizontal="right" vertical="center" wrapText="1"/>
    </xf>
    <xf numFmtId="0" fontId="5" fillId="10" borderId="48" xfId="4" applyFont="1" applyFill="1" applyBorder="1" applyAlignment="1">
      <alignment horizontal="right" vertical="center" wrapText="1"/>
    </xf>
    <xf numFmtId="0" fontId="5" fillId="10" borderId="47" xfId="4" applyFont="1" applyFill="1" applyBorder="1" applyAlignment="1">
      <alignment horizontal="center" vertical="center" wrapText="1"/>
    </xf>
    <xf numFmtId="0" fontId="5" fillId="10" borderId="0" xfId="4" applyFont="1" applyFill="1" applyBorder="1" applyAlignment="1">
      <alignment horizontal="center" vertical="center" wrapText="1"/>
    </xf>
    <xf numFmtId="0" fontId="5" fillId="10" borderId="48" xfId="4" applyFont="1" applyFill="1" applyBorder="1" applyAlignment="1">
      <alignment horizontal="center" vertical="center" wrapText="1"/>
    </xf>
    <xf numFmtId="0" fontId="28" fillId="10" borderId="0" xfId="4" applyFont="1" applyFill="1" applyBorder="1" applyAlignment="1">
      <alignment vertical="center"/>
    </xf>
    <xf numFmtId="0" fontId="28" fillId="10" borderId="48" xfId="4" applyFont="1" applyFill="1" applyBorder="1" applyAlignment="1">
      <alignment vertical="center"/>
    </xf>
    <xf numFmtId="0" fontId="24" fillId="10" borderId="31" xfId="4" applyFont="1" applyFill="1" applyBorder="1" applyAlignment="1">
      <alignment vertical="center"/>
    </xf>
    <xf numFmtId="0" fontId="24" fillId="10" borderId="1" xfId="4" applyFont="1" applyFill="1" applyBorder="1" applyAlignment="1">
      <alignment vertical="center"/>
    </xf>
    <xf numFmtId="0" fontId="27" fillId="10" borderId="47" xfId="4" applyFont="1" applyFill="1" applyBorder="1" applyAlignment="1">
      <alignment horizontal="center" vertical="center"/>
    </xf>
    <xf numFmtId="0" fontId="27" fillId="10" borderId="0" xfId="4" applyFont="1" applyFill="1" applyBorder="1" applyAlignment="1">
      <alignment horizontal="center" vertical="center"/>
    </xf>
    <xf numFmtId="0" fontId="27" fillId="10" borderId="48" xfId="4" applyFont="1" applyFill="1" applyBorder="1" applyAlignment="1">
      <alignment horizontal="center" vertical="center"/>
    </xf>
    <xf numFmtId="0" fontId="4" fillId="10" borderId="47" xfId="4" applyFont="1" applyFill="1" applyBorder="1" applyAlignment="1">
      <alignment vertical="center" wrapText="1"/>
    </xf>
    <xf numFmtId="0" fontId="4" fillId="10" borderId="0" xfId="4" applyFont="1" applyFill="1" applyBorder="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4" xfId="4" applyNumberFormat="1" applyFont="1" applyFill="1" applyBorder="1" applyAlignment="1" applyProtection="1">
      <alignment horizontal="center" vertical="center"/>
      <protection locked="0"/>
    </xf>
    <xf numFmtId="0" fontId="4" fillId="0" borderId="47"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8" xfId="4" applyFont="1" applyFill="1" applyBorder="1" applyAlignment="1">
      <alignment horizontal="center" vertical="center" wrapText="1"/>
    </xf>
    <xf numFmtId="0" fontId="29" fillId="10" borderId="47" xfId="4" applyFont="1" applyFill="1" applyBorder="1" applyAlignment="1">
      <alignment vertical="center"/>
    </xf>
    <xf numFmtId="0" fontId="29" fillId="10" borderId="0" xfId="4" applyFont="1" applyFill="1" applyBorder="1" applyAlignment="1">
      <alignment vertical="center"/>
    </xf>
    <xf numFmtId="0" fontId="28" fillId="10" borderId="0" xfId="4" applyFont="1" applyFill="1" applyBorder="1" applyAlignment="1">
      <alignment wrapText="1"/>
    </xf>
    <xf numFmtId="0" fontId="28" fillId="10" borderId="47" xfId="4" applyFont="1" applyFill="1" applyBorder="1" applyAlignment="1">
      <alignment wrapText="1"/>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0" fontId="5" fillId="10" borderId="47"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0" xfId="4" applyFont="1" applyFill="1" applyBorder="1" applyAlignment="1">
      <alignment vertical="center"/>
    </xf>
    <xf numFmtId="0" fontId="4" fillId="11" borderId="3" xfId="4" applyFont="1" applyFill="1" applyBorder="1" applyAlignment="1" applyProtection="1">
      <alignment horizontal="right" vertical="center"/>
    </xf>
    <xf numFmtId="0" fontId="4" fillId="11" borderId="2" xfId="4" applyFont="1" applyFill="1" applyBorder="1" applyAlignment="1" applyProtection="1">
      <alignment horizontal="right" vertical="center"/>
    </xf>
    <xf numFmtId="0" fontId="4" fillId="11" borderId="4" xfId="4" applyFont="1" applyFill="1" applyBorder="1" applyAlignment="1" applyProtection="1">
      <alignment horizontal="right" vertical="center"/>
    </xf>
    <xf numFmtId="0" fontId="28" fillId="10" borderId="0" xfId="4" applyFont="1" applyFill="1" applyBorder="1" applyAlignment="1" applyProtection="1">
      <alignment vertical="top" wrapText="1"/>
    </xf>
    <xf numFmtId="0" fontId="34" fillId="10" borderId="0" xfId="4" applyFont="1" applyFill="1" applyBorder="1" applyAlignment="1">
      <alignment vertical="center"/>
    </xf>
    <xf numFmtId="0" fontId="34" fillId="10" borderId="48" xfId="4" applyFont="1" applyFill="1" applyBorder="1" applyAlignment="1">
      <alignment vertical="center"/>
    </xf>
    <xf numFmtId="0" fontId="28" fillId="10" borderId="0" xfId="4" applyFont="1" applyFill="1" applyBorder="1" applyAlignment="1" applyProtection="1">
      <alignment vertical="top"/>
    </xf>
    <xf numFmtId="0" fontId="28" fillId="10" borderId="0" xfId="4" applyFont="1" applyFill="1" applyBorder="1" applyProtection="1"/>
    <xf numFmtId="0" fontId="28" fillId="10" borderId="0" xfId="4" applyFont="1" applyFill="1" applyBorder="1" applyAlignment="1">
      <alignment vertical="top" wrapText="1"/>
    </xf>
    <xf numFmtId="0" fontId="28" fillId="10" borderId="1" xfId="4" applyFont="1" applyFill="1" applyBorder="1" applyAlignment="1">
      <alignment vertical="top" wrapText="1"/>
    </xf>
    <xf numFmtId="0" fontId="28" fillId="10" borderId="0" xfId="4" applyFont="1" applyFill="1" applyBorder="1" applyProtection="1">
      <protection locked="0"/>
    </xf>
    <xf numFmtId="0" fontId="28" fillId="10" borderId="0" xfId="4" applyFont="1" applyFill="1" applyBorder="1" applyAlignment="1">
      <alignment vertical="top"/>
    </xf>
    <xf numFmtId="0" fontId="5" fillId="10" borderId="0" xfId="4" applyFont="1" applyFill="1" applyBorder="1" applyAlignment="1">
      <alignment horizontal="right" vertical="center" wrapText="1"/>
    </xf>
    <xf numFmtId="0" fontId="5" fillId="10" borderId="47" xfId="4" applyFont="1" applyFill="1" applyBorder="1" applyAlignment="1">
      <alignment horizontal="left" vertical="center"/>
    </xf>
    <xf numFmtId="0" fontId="5" fillId="10" borderId="0" xfId="4" applyFont="1" applyFill="1" applyBorder="1" applyAlignment="1">
      <alignment horizontal="left" vertical="center"/>
    </xf>
    <xf numFmtId="49" fontId="4" fillId="11" borderId="3" xfId="4" applyNumberFormat="1" applyFont="1" applyFill="1" applyBorder="1" applyAlignment="1" applyProtection="1">
      <alignment vertical="center"/>
      <protection locked="0"/>
    </xf>
    <xf numFmtId="49" fontId="4" fillId="11" borderId="2" xfId="4" applyNumberFormat="1" applyFont="1" applyFill="1" applyBorder="1" applyAlignment="1" applyProtection="1">
      <alignment vertical="center"/>
      <protection locked="0"/>
    </xf>
    <xf numFmtId="49" fontId="4" fillId="11" borderId="4" xfId="4" applyNumberFormat="1" applyFont="1" applyFill="1" applyBorder="1" applyAlignment="1" applyProtection="1">
      <alignment vertical="center"/>
      <protection locked="0"/>
    </xf>
    <xf numFmtId="0" fontId="5" fillId="10" borderId="48" xfId="4" applyFont="1" applyFill="1" applyBorder="1" applyAlignment="1">
      <alignment horizontal="center" vertical="center"/>
    </xf>
    <xf numFmtId="0" fontId="5" fillId="10" borderId="1" xfId="4" applyFont="1" applyFill="1" applyBorder="1" applyAlignment="1">
      <alignment horizontal="left" vertical="center" wrapText="1"/>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5" fillId="10" borderId="6" xfId="4" applyFont="1" applyFill="1" applyBorder="1" applyAlignment="1">
      <alignment horizontal="left" vertical="center" wrapText="1"/>
    </xf>
    <xf numFmtId="0" fontId="37" fillId="11" borderId="3" xfId="5" applyFill="1" applyBorder="1" applyAlignment="1" applyProtection="1">
      <alignment vertical="center"/>
      <protection locked="0"/>
    </xf>
    <xf numFmtId="0" fontId="5" fillId="0" borderId="15" xfId="0" applyFont="1" applyFill="1" applyBorder="1" applyAlignment="1" applyProtection="1">
      <alignment horizontal="left" vertical="center" wrapText="1"/>
    </xf>
    <xf numFmtId="0" fontId="17" fillId="9" borderId="25" xfId="0" applyFont="1" applyFill="1" applyBorder="1" applyAlignment="1" applyProtection="1">
      <alignment horizontal="left" vertical="center" wrapText="1"/>
    </xf>
    <xf numFmtId="0" fontId="17" fillId="9" borderId="26" xfId="0" applyFont="1" applyFill="1" applyBorder="1" applyAlignment="1" applyProtection="1">
      <alignment horizontal="left" vertical="center" wrapText="1"/>
    </xf>
    <xf numFmtId="0" fontId="17" fillId="9" borderId="27" xfId="0" applyFont="1" applyFill="1" applyBorder="1" applyAlignment="1" applyProtection="1">
      <alignment horizontal="left" vertical="center" wrapText="1"/>
    </xf>
    <xf numFmtId="0" fontId="15" fillId="9" borderId="15"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5" fillId="9" borderId="25" xfId="0" applyFont="1" applyFill="1" applyBorder="1" applyAlignment="1" applyProtection="1">
      <alignment horizontal="left" vertical="center" wrapText="1"/>
    </xf>
    <xf numFmtId="0" fontId="15" fillId="9" borderId="26" xfId="0" applyFont="1" applyFill="1" applyBorder="1" applyAlignment="1" applyProtection="1">
      <alignment horizontal="left" vertical="center" wrapText="1"/>
    </xf>
    <xf numFmtId="0" fontId="15" fillId="9" borderId="2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5" fillId="0" borderId="28" xfId="0" applyFont="1" applyFill="1" applyBorder="1" applyAlignment="1" applyProtection="1">
      <alignment horizontal="left" vertical="center" wrapText="1"/>
    </xf>
    <xf numFmtId="0" fontId="15" fillId="0" borderId="29"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17" fillId="0" borderId="25" xfId="0" applyFont="1" applyFill="1" applyBorder="1" applyAlignment="1" applyProtection="1">
      <alignment horizontal="left" vertical="center" wrapText="1"/>
    </xf>
    <xf numFmtId="0" fontId="17" fillId="0" borderId="26" xfId="0" applyFont="1" applyFill="1" applyBorder="1" applyAlignment="1" applyProtection="1">
      <alignment horizontal="left" vertical="center" wrapText="1"/>
    </xf>
    <xf numFmtId="0" fontId="17" fillId="0" borderId="27" xfId="0" applyFont="1" applyFill="1" applyBorder="1" applyAlignment="1" applyProtection="1">
      <alignment horizontal="left" vertical="center" wrapText="1"/>
    </xf>
    <xf numFmtId="0" fontId="17" fillId="9" borderId="15"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15" fillId="0" borderId="16"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15" fillId="0" borderId="22" xfId="0" applyFont="1" applyFill="1" applyBorder="1" applyAlignment="1" applyProtection="1">
      <alignment horizontal="left" vertical="center" wrapText="1"/>
    </xf>
    <xf numFmtId="0" fontId="15" fillId="0" borderId="23" xfId="0" applyFont="1" applyFill="1" applyBorder="1" applyAlignment="1" applyProtection="1">
      <alignment horizontal="left" vertical="center" wrapText="1"/>
    </xf>
    <xf numFmtId="0" fontId="15" fillId="0" borderId="24" xfId="0" applyFont="1" applyFill="1" applyBorder="1" applyAlignment="1" applyProtection="1">
      <alignment horizontal="left" vertical="center" wrapText="1"/>
    </xf>
    <xf numFmtId="0" fontId="12" fillId="4" borderId="14" xfId="0" applyFont="1" applyFill="1" applyBorder="1" applyAlignment="1" applyProtection="1">
      <alignment horizontal="left" vertical="center" wrapText="1"/>
    </xf>
    <xf numFmtId="0" fontId="14" fillId="4" borderId="14" xfId="0" applyFont="1" applyFill="1" applyBorder="1" applyAlignment="1" applyProtection="1">
      <alignment vertical="center"/>
    </xf>
    <xf numFmtId="0" fontId="12" fillId="0" borderId="15" xfId="0" applyFont="1" applyFill="1" applyBorder="1" applyAlignment="1" applyProtection="1">
      <alignment horizontal="left" vertical="center" wrapText="1" indent="1"/>
    </xf>
    <xf numFmtId="0" fontId="12" fillId="0" borderId="16" xfId="0" applyFont="1" applyFill="1" applyBorder="1" applyAlignment="1" applyProtection="1">
      <alignment horizontal="left" vertical="center" wrapText="1" indent="1"/>
    </xf>
    <xf numFmtId="0" fontId="5" fillId="0"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4" fillId="9" borderId="16" xfId="0" applyFont="1" applyFill="1" applyBorder="1" applyAlignment="1" applyProtection="1">
      <alignment horizontal="left" vertical="center" wrapText="1"/>
    </xf>
    <xf numFmtId="0" fontId="12" fillId="4" borderId="14" xfId="0" applyFont="1" applyFill="1" applyBorder="1" applyAlignment="1" applyProtection="1">
      <alignment vertical="center" wrapText="1"/>
    </xf>
    <xf numFmtId="0" fontId="12" fillId="9" borderId="15" xfId="0" applyFont="1" applyFill="1" applyBorder="1" applyAlignment="1" applyProtection="1">
      <alignment horizontal="left" vertical="center" wrapText="1"/>
    </xf>
    <xf numFmtId="0" fontId="4" fillId="4" borderId="14" xfId="0" applyFont="1" applyFill="1" applyBorder="1" applyAlignment="1" applyProtection="1">
      <alignment horizontal="left" vertical="center" wrapText="1"/>
    </xf>
    <xf numFmtId="0" fontId="4" fillId="4" borderId="14" xfId="0" applyFont="1" applyFill="1" applyBorder="1" applyAlignment="1" applyProtection="1">
      <alignment vertical="center" wrapText="1"/>
    </xf>
    <xf numFmtId="0" fontId="5" fillId="9" borderId="15" xfId="0" applyFont="1" applyFill="1" applyBorder="1" applyAlignment="1" applyProtection="1">
      <alignment horizontal="left" vertical="center" wrapText="1" indent="1"/>
    </xf>
    <xf numFmtId="0" fontId="5" fillId="9" borderId="16" xfId="0" applyFont="1" applyFill="1" applyBorder="1" applyAlignment="1" applyProtection="1">
      <alignment horizontal="left" vertical="center" wrapText="1" indent="1"/>
    </xf>
    <xf numFmtId="0" fontId="5" fillId="10" borderId="15" xfId="0" applyFont="1" applyFill="1" applyBorder="1" applyAlignment="1" applyProtection="1">
      <alignment horizontal="left" vertical="center" wrapText="1" indent="1"/>
    </xf>
    <xf numFmtId="0" fontId="21" fillId="0"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xf>
    <xf numFmtId="0" fontId="15" fillId="9" borderId="14"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6" fillId="0" borderId="0" xfId="3" applyFont="1" applyFill="1" applyBorder="1" applyAlignment="1" applyProtection="1">
      <alignment horizontal="center" vertical="top" wrapText="1"/>
      <protection locked="0"/>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6" fillId="5" borderId="5" xfId="3" applyFont="1" applyFill="1" applyBorder="1" applyAlignment="1" applyProtection="1">
      <alignment vertical="center" wrapText="1"/>
      <protection locked="0"/>
    </xf>
    <xf numFmtId="0" fontId="4" fillId="3" borderId="31" xfId="3" applyFont="1" applyFill="1" applyBorder="1" applyAlignment="1" applyProtection="1">
      <alignment horizontal="center" vertical="center" wrapText="1"/>
    </xf>
    <xf numFmtId="0" fontId="18" fillId="3" borderId="3" xfId="3" applyFont="1" applyFill="1" applyBorder="1" applyAlignment="1" applyProtection="1">
      <alignment horizontal="center" vertical="center"/>
    </xf>
    <xf numFmtId="0" fontId="12" fillId="9" borderId="25" xfId="0" applyFont="1" applyFill="1" applyBorder="1" applyAlignment="1" applyProtection="1">
      <alignment horizontal="left" vertical="center" wrapText="1"/>
    </xf>
    <xf numFmtId="0" fontId="12" fillId="9" borderId="26" xfId="0" applyFont="1" applyFill="1" applyBorder="1" applyAlignment="1" applyProtection="1">
      <alignment horizontal="left" vertical="center" wrapText="1"/>
    </xf>
    <xf numFmtId="0" fontId="12" fillId="9" borderId="27"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12" fillId="9" borderId="22" xfId="0" applyFont="1" applyFill="1" applyBorder="1" applyAlignment="1" applyProtection="1">
      <alignment horizontal="left" vertical="center" wrapText="1"/>
    </xf>
    <xf numFmtId="0" fontId="12" fillId="9" borderId="23" xfId="0" applyFont="1" applyFill="1" applyBorder="1" applyAlignment="1" applyProtection="1">
      <alignment horizontal="left" vertical="center" wrapText="1"/>
    </xf>
    <xf numFmtId="0" fontId="12" fillId="9" borderId="24" xfId="0" applyFont="1" applyFill="1" applyBorder="1" applyAlignment="1" applyProtection="1">
      <alignment horizontal="left" vertical="center" wrapText="1"/>
    </xf>
    <xf numFmtId="0" fontId="4" fillId="9" borderId="25" xfId="0" applyFont="1" applyFill="1" applyBorder="1" applyAlignment="1" applyProtection="1">
      <alignment horizontal="left" vertical="center" wrapText="1"/>
    </xf>
    <xf numFmtId="0" fontId="4" fillId="9" borderId="26" xfId="0" applyFont="1" applyFill="1" applyBorder="1" applyAlignment="1" applyProtection="1">
      <alignment horizontal="left" vertical="center" wrapText="1"/>
    </xf>
    <xf numFmtId="0" fontId="4" fillId="9" borderId="27" xfId="0" applyFont="1" applyFill="1" applyBorder="1" applyAlignment="1" applyProtection="1">
      <alignment horizontal="left" vertical="center" wrapText="1"/>
    </xf>
    <xf numFmtId="0" fontId="12" fillId="7" borderId="31" xfId="0" applyFont="1" applyFill="1" applyBorder="1" applyAlignment="1" applyProtection="1">
      <alignment horizontal="left" vertical="center" shrinkToFit="1"/>
    </xf>
    <xf numFmtId="0" fontId="12" fillId="7" borderId="1" xfId="0" applyFont="1" applyFill="1" applyBorder="1" applyAlignment="1" applyProtection="1">
      <alignment horizontal="left" vertical="center" shrinkToFit="1"/>
    </xf>
    <xf numFmtId="0" fontId="12" fillId="7" borderId="32"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wrapText="1" indent="1"/>
    </xf>
    <xf numFmtId="0" fontId="5" fillId="0" borderId="38" xfId="0" applyFont="1" applyFill="1" applyBorder="1" applyAlignment="1" applyProtection="1">
      <alignment horizontal="left" vertical="center" wrapText="1" indent="1"/>
    </xf>
    <xf numFmtId="0" fontId="5" fillId="0" borderId="39" xfId="0" applyFont="1" applyFill="1" applyBorder="1" applyAlignment="1" applyProtection="1">
      <alignment horizontal="left" vertical="center" wrapText="1" indent="1"/>
    </xf>
    <xf numFmtId="0" fontId="5" fillId="0" borderId="25" xfId="0" applyFont="1" applyFill="1" applyBorder="1" applyAlignment="1" applyProtection="1">
      <alignment horizontal="left" vertical="center" wrapText="1" indent="1"/>
    </xf>
    <xf numFmtId="0" fontId="5" fillId="0" borderId="26"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indent="1"/>
    </xf>
    <xf numFmtId="0" fontId="5" fillId="9" borderId="25" xfId="0" applyFont="1" applyFill="1" applyBorder="1" applyAlignment="1" applyProtection="1">
      <alignment horizontal="left" vertical="center" wrapText="1" indent="1"/>
    </xf>
    <xf numFmtId="0" fontId="5" fillId="9" borderId="26" xfId="0" applyFont="1" applyFill="1" applyBorder="1" applyAlignment="1" applyProtection="1">
      <alignment horizontal="left" vertical="center" wrapText="1" indent="1"/>
    </xf>
    <xf numFmtId="0" fontId="5" fillId="9" borderId="27" xfId="0" applyFont="1" applyFill="1" applyBorder="1" applyAlignment="1" applyProtection="1">
      <alignment horizontal="left" vertical="center" wrapText="1" indent="1"/>
    </xf>
    <xf numFmtId="0" fontId="21" fillId="0" borderId="25" xfId="0" applyFont="1" applyFill="1" applyBorder="1" applyAlignment="1" applyProtection="1">
      <alignment horizontal="left" vertical="center" wrapText="1" indent="2"/>
    </xf>
    <xf numFmtId="0" fontId="21" fillId="0" borderId="26" xfId="0" applyFont="1" applyFill="1" applyBorder="1" applyAlignment="1" applyProtection="1">
      <alignment horizontal="left" vertical="center" wrapText="1" indent="2"/>
    </xf>
    <xf numFmtId="0" fontId="21" fillId="0" borderId="27" xfId="0" applyFont="1" applyFill="1" applyBorder="1" applyAlignment="1" applyProtection="1">
      <alignment horizontal="left" vertical="center" wrapText="1" indent="2"/>
    </xf>
    <xf numFmtId="0" fontId="18"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0" fillId="0" borderId="0" xfId="0" applyAlignment="1" applyProtection="1">
      <alignment horizont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18" fillId="2" borderId="5" xfId="3" applyFont="1" applyFill="1" applyBorder="1" applyAlignment="1" applyProtection="1">
      <alignment vertical="center" wrapText="1"/>
      <protection locked="0"/>
    </xf>
    <xf numFmtId="0" fontId="4"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5" fillId="0" borderId="33" xfId="0" applyFont="1" applyFill="1" applyBorder="1" applyAlignment="1" applyProtection="1">
      <alignment horizontal="left" vertical="center" wrapText="1"/>
    </xf>
    <xf numFmtId="0" fontId="5" fillId="7" borderId="1" xfId="0" applyFont="1" applyFill="1" applyBorder="1" applyAlignment="1" applyProtection="1">
      <alignment horizontal="left" vertical="center" shrinkToFit="1"/>
    </xf>
    <xf numFmtId="0" fontId="5" fillId="7" borderId="32" xfId="0" applyFont="1" applyFill="1" applyBorder="1" applyAlignment="1" applyProtection="1">
      <alignment horizontal="left" vertical="center" shrinkToFit="1"/>
    </xf>
    <xf numFmtId="0" fontId="12" fillId="9" borderId="16"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indent="1"/>
    </xf>
    <xf numFmtId="0" fontId="2" fillId="0" borderId="2" xfId="0" applyFont="1" applyBorder="1" applyAlignment="1" applyProtection="1">
      <alignment horizontal="right"/>
    </xf>
    <xf numFmtId="0" fontId="12" fillId="0" borderId="16"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44" xfId="0" applyFont="1" applyBorder="1" applyAlignment="1" applyProtection="1">
      <alignment horizontal="left" vertical="center" wrapText="1"/>
    </xf>
    <xf numFmtId="0" fontId="18" fillId="9" borderId="44"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41" xfId="0" applyFont="1" applyBorder="1" applyProtection="1"/>
    <xf numFmtId="3" fontId="9" fillId="3" borderId="9" xfId="0" applyNumberFormat="1" applyFont="1" applyFill="1" applyBorder="1" applyAlignment="1" applyProtection="1">
      <alignment horizontal="center" vertical="center" wrapText="1"/>
    </xf>
    <xf numFmtId="3" fontId="3" fillId="0" borderId="41"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42"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6" borderId="43" xfId="0" applyFont="1" applyFill="1" applyBorder="1" applyAlignment="1" applyProtection="1">
      <alignment horizontal="left" vertical="center"/>
    </xf>
    <xf numFmtId="0" fontId="22" fillId="6" borderId="43" xfId="0" applyFont="1" applyFill="1" applyBorder="1" applyAlignment="1" applyProtection="1">
      <alignment vertical="center"/>
    </xf>
    <xf numFmtId="0" fontId="3" fillId="0" borderId="43" xfId="0" applyFont="1" applyBorder="1" applyAlignment="1" applyProtection="1">
      <alignment vertical="center"/>
    </xf>
    <xf numFmtId="0" fontId="18" fillId="0" borderId="44" xfId="0" applyFont="1" applyBorder="1" applyAlignment="1" applyProtection="1">
      <alignment horizontal="left" vertical="center" wrapText="1"/>
    </xf>
    <xf numFmtId="0" fontId="18" fillId="9" borderId="45" xfId="0" applyFont="1" applyFill="1" applyBorder="1" applyAlignment="1" applyProtection="1">
      <alignment horizontal="left" vertical="center" wrapText="1"/>
    </xf>
    <xf numFmtId="0" fontId="20" fillId="6" borderId="46" xfId="0" applyFont="1" applyFill="1" applyBorder="1" applyAlignment="1" applyProtection="1">
      <alignment horizontal="left" vertical="center"/>
    </xf>
    <xf numFmtId="0" fontId="3" fillId="0" borderId="46" xfId="0" applyFont="1" applyBorder="1" applyAlignment="1" applyProtection="1">
      <alignment vertical="center"/>
    </xf>
    <xf numFmtId="0" fontId="20" fillId="9" borderId="44" xfId="0" applyFont="1" applyFill="1" applyBorder="1" applyAlignment="1" applyProtection="1">
      <alignment horizontal="left" vertical="center" wrapText="1"/>
    </xf>
    <xf numFmtId="0" fontId="20" fillId="9" borderId="45" xfId="0" applyFont="1" applyFill="1" applyBorder="1" applyAlignment="1" applyProtection="1">
      <alignment horizontal="left" vertical="center" wrapText="1"/>
    </xf>
    <xf numFmtId="0" fontId="3" fillId="0" borderId="46" xfId="0" applyFont="1" applyBorder="1" applyProtection="1"/>
    <xf numFmtId="0" fontId="2" fillId="0" borderId="0" xfId="0" applyFont="1" applyAlignment="1">
      <alignment horizontal="left" vertical="top" wrapText="1"/>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DDA17D29-743F-4838-A570-51256BD52F6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25</xdr:row>
      <xdr:rowOff>154304</xdr:rowOff>
    </xdr:from>
    <xdr:to>
      <xdr:col>9</xdr:col>
      <xdr:colOff>589762</xdr:colOff>
      <xdr:row>58</xdr:row>
      <xdr:rowOff>36194</xdr:rowOff>
    </xdr:to>
    <xdr:pic>
      <xdr:nvPicPr>
        <xdr:cNvPr id="2" name="Picture 1">
          <a:extLst>
            <a:ext uri="{FF2B5EF4-FFF2-40B4-BE49-F238E27FC236}">
              <a16:creationId xmlns:a16="http://schemas.microsoft.com/office/drawing/2014/main" id="{3E725319-8596-406D-8283-90510615BF78}"/>
            </a:ext>
          </a:extLst>
        </xdr:cNvPr>
        <xdr:cNvPicPr>
          <a:picLocks noChangeAspect="1"/>
        </xdr:cNvPicPr>
      </xdr:nvPicPr>
      <xdr:blipFill>
        <a:blip xmlns:r="http://schemas.openxmlformats.org/officeDocument/2006/relationships" r:embed="rId1"/>
        <a:stretch>
          <a:fillRect/>
        </a:stretch>
      </xdr:blipFill>
      <xdr:spPr>
        <a:xfrm>
          <a:off x="0" y="4345304"/>
          <a:ext cx="6076162" cy="5414010"/>
        </a:xfrm>
        <a:prstGeom prst="rect">
          <a:avLst/>
        </a:prstGeom>
      </xdr:spPr>
    </xdr:pic>
    <xdr:clientData/>
  </xdr:twoCellAnchor>
  <xdr:twoCellAnchor editAs="oneCell">
    <xdr:from>
      <xdr:col>0</xdr:col>
      <xdr:colOff>127635</xdr:colOff>
      <xdr:row>58</xdr:row>
      <xdr:rowOff>15240</xdr:rowOff>
    </xdr:from>
    <xdr:to>
      <xdr:col>8</xdr:col>
      <xdr:colOff>490834</xdr:colOff>
      <xdr:row>71</xdr:row>
      <xdr:rowOff>133057</xdr:rowOff>
    </xdr:to>
    <xdr:pic>
      <xdr:nvPicPr>
        <xdr:cNvPr id="3" name="Picture 2">
          <a:extLst>
            <a:ext uri="{FF2B5EF4-FFF2-40B4-BE49-F238E27FC236}">
              <a16:creationId xmlns:a16="http://schemas.microsoft.com/office/drawing/2014/main" id="{F4B24EA8-A5C0-43F3-9C7B-B41DAE164384}"/>
            </a:ext>
          </a:extLst>
        </xdr:cNvPr>
        <xdr:cNvPicPr>
          <a:picLocks noChangeAspect="1"/>
        </xdr:cNvPicPr>
      </xdr:nvPicPr>
      <xdr:blipFill>
        <a:blip xmlns:r="http://schemas.openxmlformats.org/officeDocument/2006/relationships" r:embed="rId2"/>
        <a:stretch>
          <a:fillRect/>
        </a:stretch>
      </xdr:blipFill>
      <xdr:spPr>
        <a:xfrm>
          <a:off x="127635" y="9738360"/>
          <a:ext cx="5239999" cy="2297137"/>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A5E646A3-4393-4880-81EB-1311514351CF}" r="E6" connectionId="0">
    <xmlCellPr id="1" xr6:uid="{2DD3ACA0-6A16-4F46-BC12-CECD5B09AC36}" uniqueName="Godina">
      <xmlPr mapId="1" xpath="/GFI-IZD-POD/Izvjesce/Godina" xmlDataType="integer"/>
    </xmlCellPr>
  </singleXmlCell>
  <singleXmlCell id="2" xr6:uid="{7BA923FE-13F0-43DE-A6AB-E85E996370FE}" r="C16" connectionId="0">
    <xmlCellPr id="1" xr6:uid="{EE715044-AED8-4FF5-9B89-29555C603184}" uniqueName="sif_ust">
      <xmlPr mapId="1" xpath="/GFI-IZD-POD/Izvjesce/sif_ust" xmlDataType="string"/>
    </xmlCellPr>
  </singleXmlCell>
  <singleXmlCell id="3" xr6:uid="{8776FA29-B643-46F8-BAE9-00449060EFA7}" r="C30" connectionId="0">
    <xmlCellPr id="1" xr6:uid="{CFDB4745-5127-4A71-A382-8A1295D79F72}"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8EB73A5C-45A5-4331-9F11-16D73AC39DD8}" r="H7" connectionId="0">
    <xmlCellPr id="1" xr6:uid="{0BC6B28A-AE4F-41F6-84B8-64CACD100127}" uniqueName="P1076024">
      <xmlPr mapId="1" xpath="/GFI-IZD-POD/ISD-GFI-IZD-POD_1000341/P1076024" xmlDataType="decimal"/>
    </xmlCellPr>
  </singleXmlCell>
  <singleXmlCell id="7" xr6:uid="{BE59E4A7-D25C-4F7D-8DBE-CEC89246A685}" r="I7" connectionId="0">
    <xmlCellPr id="1" xr6:uid="{59283B95-F99A-4C37-A669-8D17A885578C}" uniqueName="P1076032">
      <xmlPr mapId="1" xpath="/GFI-IZD-POD/ISD-GFI-IZD-POD_1000341/P1076032" xmlDataType="decimal"/>
    </xmlCellPr>
  </singleXmlCell>
  <singleXmlCell id="8" xr6:uid="{32028877-14F0-40D7-A1B8-9658B81B1D17}" r="H8" connectionId="0">
    <xmlCellPr id="1" xr6:uid="{2E816D29-B5A4-4DC2-8D0D-C17AFF786298}" uniqueName="P1076039">
      <xmlPr mapId="1" xpath="/GFI-IZD-POD/ISD-GFI-IZD-POD_1000341/P1076039" xmlDataType="decimal"/>
    </xmlCellPr>
  </singleXmlCell>
  <singleXmlCell id="10" xr6:uid="{433948E1-0739-4ADB-BFBB-DFB72A3DE52B}" r="I8" connectionId="0">
    <xmlCellPr id="1" xr6:uid="{6A0A00F6-544C-43A9-8EBD-9E89875106F6}" uniqueName="P1076041">
      <xmlPr mapId="1" xpath="/GFI-IZD-POD/ISD-GFI-IZD-POD_1000341/P1076041" xmlDataType="decimal"/>
    </xmlCellPr>
  </singleXmlCell>
  <singleXmlCell id="256" xr6:uid="{D2EBAFE0-E25A-4FCE-8B2B-0DDB27EE3CCD}" r="H9" connectionId="0">
    <xmlCellPr id="1" xr6:uid="{19A1FFC8-5325-45A9-970D-349EE6B7BB8B}" uniqueName="P1076043">
      <xmlPr mapId="1" xpath="/GFI-IZD-POD/ISD-GFI-IZD-POD_1000341/P1076043" xmlDataType="decimal"/>
    </xmlCellPr>
  </singleXmlCell>
  <singleXmlCell id="257" xr6:uid="{96AFD636-11FC-45DD-B128-0024E861D063}" r="I9" connectionId="0">
    <xmlCellPr id="1" xr6:uid="{1A8B338F-AA26-4AFB-B822-F4003F0709D4}" uniqueName="P1076046">
      <xmlPr mapId="1" xpath="/GFI-IZD-POD/ISD-GFI-IZD-POD_1000341/P1076046" xmlDataType="decimal"/>
    </xmlCellPr>
  </singleXmlCell>
  <singleXmlCell id="258" xr6:uid="{C5C937B0-9F41-4B7F-A308-1DAB3FE501A9}" r="H10" connectionId="0">
    <xmlCellPr id="1" xr6:uid="{116B64BB-CAFC-4EEA-BC86-D1A913C09436}" uniqueName="P1076048">
      <xmlPr mapId="1" xpath="/GFI-IZD-POD/ISD-GFI-IZD-POD_1000341/P1076048" xmlDataType="decimal"/>
    </xmlCellPr>
  </singleXmlCell>
  <singleXmlCell id="259" xr6:uid="{394BF253-29B0-4B54-B537-0CB319BA6435}" r="I10" connectionId="0">
    <xmlCellPr id="1" xr6:uid="{3A946565-455F-4556-82E1-8B7175F2823C}" uniqueName="P1076052">
      <xmlPr mapId="1" xpath="/GFI-IZD-POD/ISD-GFI-IZD-POD_1000341/P1076052" xmlDataType="decimal"/>
    </xmlCellPr>
  </singleXmlCell>
  <singleXmlCell id="260" xr6:uid="{FDD633F6-7F00-4213-98C1-A8661020EE5C}" r="H11" connectionId="0">
    <xmlCellPr id="1" xr6:uid="{8821A7BA-6177-40C5-95CF-23120756F5E3}" uniqueName="P1076056">
      <xmlPr mapId="1" xpath="/GFI-IZD-POD/ISD-GFI-IZD-POD_1000341/P1076056" xmlDataType="decimal"/>
    </xmlCellPr>
  </singleXmlCell>
  <singleXmlCell id="261" xr6:uid="{ED5C8F1C-CBF9-4B59-822A-B1D0B112C86B}" r="I11" connectionId="0">
    <xmlCellPr id="1" xr6:uid="{4B7777CB-2807-419E-A392-583BCECC795A}" uniqueName="P1076058">
      <xmlPr mapId="1" xpath="/GFI-IZD-POD/ISD-GFI-IZD-POD_1000341/P1076058" xmlDataType="decimal"/>
    </xmlCellPr>
  </singleXmlCell>
  <singleXmlCell id="262" xr6:uid="{7CBAC8BF-7D0D-4BFF-9111-A1B939B51D9F}" r="H12" connectionId="0">
    <xmlCellPr id="1" xr6:uid="{87804359-0878-4DB8-9EE8-7E057261382F}" uniqueName="P1076060">
      <xmlPr mapId="1" xpath="/GFI-IZD-POD/ISD-GFI-IZD-POD_1000341/P1076060" xmlDataType="decimal"/>
    </xmlCellPr>
  </singleXmlCell>
  <singleXmlCell id="263" xr6:uid="{4F0EF13F-4ED6-4279-B75A-4B3FB0A41CF8}" r="I12" connectionId="0">
    <xmlCellPr id="1" xr6:uid="{145D064C-69D6-44DC-B02B-192E961F145D}" uniqueName="P1076062">
      <xmlPr mapId="1" xpath="/GFI-IZD-POD/ISD-GFI-IZD-POD_1000341/P1076062" xmlDataType="decimal"/>
    </xmlCellPr>
  </singleXmlCell>
  <singleXmlCell id="264" xr6:uid="{8E63C8A8-A835-48CC-B230-DC21D768C65F}" r="H13" connectionId="0">
    <xmlCellPr id="1" xr6:uid="{AF466966-9612-42CD-8FB4-F6406F0AA446}" uniqueName="P1076064">
      <xmlPr mapId="1" xpath="/GFI-IZD-POD/ISD-GFI-IZD-POD_1000341/P1076064" xmlDataType="decimal"/>
    </xmlCellPr>
  </singleXmlCell>
  <singleXmlCell id="265" xr6:uid="{BC1BFBFF-0362-4600-913D-A1B679942E54}" r="I13" connectionId="0">
    <xmlCellPr id="1" xr6:uid="{7562A042-3848-4520-867F-19A978EAC881}" uniqueName="P1076066">
      <xmlPr mapId="1" xpath="/GFI-IZD-POD/ISD-GFI-IZD-POD_1000341/P1076066" xmlDataType="decimal"/>
    </xmlCellPr>
  </singleXmlCell>
  <singleXmlCell id="266" xr6:uid="{9C9B4CAD-FE6B-40A9-9F1C-2AC6EABB0209}" r="H14" connectionId="0">
    <xmlCellPr id="1" xr6:uid="{68965C7B-AEEC-4A69-8AE4-A411ECAB78C7}" uniqueName="P1076069">
      <xmlPr mapId="1" xpath="/GFI-IZD-POD/ISD-GFI-IZD-POD_1000341/P1076069" xmlDataType="decimal"/>
    </xmlCellPr>
  </singleXmlCell>
  <singleXmlCell id="267" xr6:uid="{482D0934-90EF-42B7-8A2F-2A419E312F67}" r="I14" connectionId="0">
    <xmlCellPr id="1" xr6:uid="{0FF17F58-D1C9-4D69-8967-AF7ABCFC543C}" uniqueName="P1076071">
      <xmlPr mapId="1" xpath="/GFI-IZD-POD/ISD-GFI-IZD-POD_1000341/P1076071" xmlDataType="decimal"/>
    </xmlCellPr>
  </singleXmlCell>
  <singleXmlCell id="268" xr6:uid="{72662DF8-A14C-470D-93D9-98D39B8A1CB3}" r="H15" connectionId="0">
    <xmlCellPr id="1" xr6:uid="{820B5849-9221-4F66-BF77-8B04664A169B}" uniqueName="P1076073">
      <xmlPr mapId="1" xpath="/GFI-IZD-POD/ISD-GFI-IZD-POD_1000341/P1076073" xmlDataType="decimal"/>
    </xmlCellPr>
  </singleXmlCell>
  <singleXmlCell id="269" xr6:uid="{52E88F39-BBEF-4352-B246-08B2B0A50C9C}" r="I15" connectionId="0">
    <xmlCellPr id="1" xr6:uid="{FFBAF4C4-AE9E-4CA4-BA8E-11DDA0E85274}" uniqueName="P1076076">
      <xmlPr mapId="1" xpath="/GFI-IZD-POD/ISD-GFI-IZD-POD_1000341/P1076076" xmlDataType="decimal"/>
    </xmlCellPr>
  </singleXmlCell>
  <singleXmlCell id="270" xr6:uid="{599EBAAF-4F40-4390-AD33-FCDB149C7503}" r="H16" connectionId="0">
    <xmlCellPr id="1" xr6:uid="{2E16D772-1C80-4D7C-8133-DD634C124867}" uniqueName="P1076078">
      <xmlPr mapId="1" xpath="/GFI-IZD-POD/ISD-GFI-IZD-POD_1000341/P1076078" xmlDataType="decimal"/>
    </xmlCellPr>
  </singleXmlCell>
  <singleXmlCell id="271" xr6:uid="{21D760D4-8745-4EFD-8BF6-B86FF7BD1EAA}" r="I16" connectionId="0">
    <xmlCellPr id="1" xr6:uid="{EAE8065C-BDE7-4064-975E-96CE7683D770}" uniqueName="P1076080">
      <xmlPr mapId="1" xpath="/GFI-IZD-POD/ISD-GFI-IZD-POD_1000341/P1076080" xmlDataType="decimal"/>
    </xmlCellPr>
  </singleXmlCell>
  <singleXmlCell id="272" xr6:uid="{B2F70B9A-5A93-4F20-AFCB-EBEF6DCAC174}" r="H17" connectionId="0">
    <xmlCellPr id="1" xr6:uid="{37B10E35-B377-43C7-8225-A96D112BE242}" uniqueName="P1076082">
      <xmlPr mapId="1" xpath="/GFI-IZD-POD/ISD-GFI-IZD-POD_1000341/P1076082" xmlDataType="decimal"/>
    </xmlCellPr>
  </singleXmlCell>
  <singleXmlCell id="273" xr6:uid="{64B4CCC4-9536-4A4E-AA9A-81A9907FAE75}" r="I17" connectionId="0">
    <xmlCellPr id="1" xr6:uid="{44B7E952-6DB5-488C-879F-339BD14B1B7A}" uniqueName="P1076084">
      <xmlPr mapId="1" xpath="/GFI-IZD-POD/ISD-GFI-IZD-POD_1000341/P1076084" xmlDataType="decimal"/>
    </xmlCellPr>
  </singleXmlCell>
  <singleXmlCell id="274" xr6:uid="{672BC98E-A45B-4811-949D-F8F6AAE4925F}" r="H18" connectionId="0">
    <xmlCellPr id="1" xr6:uid="{BFC1452F-0B0B-4807-BC4F-E0EBA4B34570}" uniqueName="P1076087">
      <xmlPr mapId="1" xpath="/GFI-IZD-POD/ISD-GFI-IZD-POD_1000341/P1076087" xmlDataType="decimal"/>
    </xmlCellPr>
  </singleXmlCell>
  <singleXmlCell id="275" xr6:uid="{55336E8B-770F-4F15-81FC-EE5026D7924E}" r="I18" connectionId="0">
    <xmlCellPr id="1" xr6:uid="{AF87BC5B-B208-4AE5-8350-E4DA88DE78A8}" uniqueName="P1076090">
      <xmlPr mapId="1" xpath="/GFI-IZD-POD/ISD-GFI-IZD-POD_1000341/P1076090" xmlDataType="decimal"/>
    </xmlCellPr>
  </singleXmlCell>
  <singleXmlCell id="278" xr6:uid="{64209EB6-4AC9-4517-B7D3-BB7B31FE79EA}" r="I19" connectionId="0">
    <xmlCellPr id="1" xr6:uid="{881309AE-743B-42CB-A9AF-52946C5C06ED}" uniqueName="P1076094">
      <xmlPr mapId="1" xpath="/GFI-IZD-POD/ISD-GFI-IZD-POD_1000341/P1076094" xmlDataType="decimal"/>
    </xmlCellPr>
  </singleXmlCell>
  <singleXmlCell id="279" xr6:uid="{10687E9F-FBCB-49D3-8E38-47033FAFE7B0}" r="H19" connectionId="0">
    <xmlCellPr id="1" xr6:uid="{641F5975-7C5C-4341-B716-30F2EBEF023F}" uniqueName="P1076092">
      <xmlPr mapId="1" xpath="/GFI-IZD-POD/ISD-GFI-IZD-POD_1000341/P1076092" xmlDataType="decimal"/>
    </xmlCellPr>
  </singleXmlCell>
  <singleXmlCell id="280" xr6:uid="{FBBC1A2E-1E6A-4DD5-B615-64E757E9E1E1}" r="H20" connectionId="0">
    <xmlCellPr id="1" xr6:uid="{52285969-D4CA-472D-85DE-734AA119A6ED}" uniqueName="P1076095">
      <xmlPr mapId="1" xpath="/GFI-IZD-POD/ISD-GFI-IZD-POD_1000341/P1076095" xmlDataType="decimal"/>
    </xmlCellPr>
  </singleXmlCell>
  <singleXmlCell id="281" xr6:uid="{C71A9523-6193-4F1D-89C1-03FA9A5FA057}" r="I20" connectionId="0">
    <xmlCellPr id="1" xr6:uid="{726CE8FE-27A6-487D-BAEF-643B537D5E7D}" uniqueName="P1076098">
      <xmlPr mapId="1" xpath="/GFI-IZD-POD/ISD-GFI-IZD-POD_1000341/P1076098" xmlDataType="decimal"/>
    </xmlCellPr>
  </singleXmlCell>
  <singleXmlCell id="282" xr6:uid="{26CFA412-B434-4ACD-ABCC-B79525CC2889}" r="H21" connectionId="0">
    <xmlCellPr id="1" xr6:uid="{6FA7A1DE-9C54-4CD1-B0DB-21891474F60B}" uniqueName="P1076101">
      <xmlPr mapId="1" xpath="/GFI-IZD-POD/ISD-GFI-IZD-POD_1000341/P1076101" xmlDataType="decimal"/>
    </xmlCellPr>
  </singleXmlCell>
  <singleXmlCell id="283" xr6:uid="{77A1D167-EC45-44C8-B6F5-23004B72E40A}" r="I21" connectionId="0">
    <xmlCellPr id="1" xr6:uid="{09AAE0E4-9E8B-4B6D-8584-0531B924C7ED}" uniqueName="P1076103">
      <xmlPr mapId="1" xpath="/GFI-IZD-POD/ISD-GFI-IZD-POD_1000341/P1076103" xmlDataType="decimal"/>
    </xmlCellPr>
  </singleXmlCell>
  <singleXmlCell id="284" xr6:uid="{CE24E62C-FE23-4DAA-96A6-93B94E130E81}" r="H22" connectionId="0">
    <xmlCellPr id="1" xr6:uid="{7536E258-3587-484C-BA1B-00419EE79358}" uniqueName="P1076105">
      <xmlPr mapId="1" xpath="/GFI-IZD-POD/ISD-GFI-IZD-POD_1000341/P1076105" xmlDataType="decimal"/>
    </xmlCellPr>
  </singleXmlCell>
  <singleXmlCell id="285" xr6:uid="{3D12E1C4-C9B1-46AF-BC46-3A8E5D954D74}" r="I22" connectionId="0">
    <xmlCellPr id="1" xr6:uid="{6D4AFF58-3B5F-47DB-9E5F-51A844800751}" uniqueName="P1076107">
      <xmlPr mapId="1" xpath="/GFI-IZD-POD/ISD-GFI-IZD-POD_1000341/P1076107" xmlDataType="decimal"/>
    </xmlCellPr>
  </singleXmlCell>
  <singleXmlCell id="286" xr6:uid="{CDDF1DF6-CACC-4F9D-A367-6EDD079764F6}" r="H23" connectionId="0">
    <xmlCellPr id="1" xr6:uid="{3F1175A0-20A8-4262-AFE3-F97BD0B95268}" uniqueName="P1076109">
      <xmlPr mapId="1" xpath="/GFI-IZD-POD/ISD-GFI-IZD-POD_1000341/P1076109" xmlDataType="decimal"/>
    </xmlCellPr>
  </singleXmlCell>
  <singleXmlCell id="287" xr6:uid="{8A56251C-1DA6-42C7-B91F-6A195E0AB27A}" r="I23" connectionId="0">
    <xmlCellPr id="1" xr6:uid="{A720A917-4EB2-43E3-8717-7DB9EDCEBF99}" uniqueName="P1076111">
      <xmlPr mapId="1" xpath="/GFI-IZD-POD/ISD-GFI-IZD-POD_1000341/P1076111" xmlDataType="decimal"/>
    </xmlCellPr>
  </singleXmlCell>
  <singleXmlCell id="288" xr6:uid="{A700358F-2A44-4FD5-AD92-2B11FFA68033}" r="H24" connectionId="0">
    <xmlCellPr id="1" xr6:uid="{582BDED7-4047-4441-B212-04D19E323B9E}" uniqueName="P1076113">
      <xmlPr mapId="1" xpath="/GFI-IZD-POD/ISD-GFI-IZD-POD_1000341/P1076113" xmlDataType="decimal"/>
    </xmlCellPr>
  </singleXmlCell>
  <singleXmlCell id="289" xr6:uid="{2083A037-6FAD-4BFB-98FF-6F9537FD7B06}" r="I24" connectionId="0">
    <xmlCellPr id="1" xr6:uid="{7DCB93B0-A82F-408E-9A42-5C69959E20BD}" uniqueName="P1076115">
      <xmlPr mapId="1" xpath="/GFI-IZD-POD/ISD-GFI-IZD-POD_1000341/P1076115" xmlDataType="decimal"/>
    </xmlCellPr>
  </singleXmlCell>
  <singleXmlCell id="290" xr6:uid="{84739454-3157-4A6B-BBE6-A19094D2503A}" r="H25" connectionId="0">
    <xmlCellPr id="1" xr6:uid="{A2D20979-DAC1-4597-83D1-FE2F4AB3B79E}" uniqueName="P1076117">
      <xmlPr mapId="1" xpath="/GFI-IZD-POD/ISD-GFI-IZD-POD_1000341/P1076117" xmlDataType="decimal"/>
    </xmlCellPr>
  </singleXmlCell>
  <singleXmlCell id="291" xr6:uid="{87276037-7E4D-4347-89C3-3968A684F6A8}" r="I25" connectionId="0">
    <xmlCellPr id="1" xr6:uid="{47640B32-0F5D-486B-BE31-D38F1E28C429}" uniqueName="P1076122">
      <xmlPr mapId="1" xpath="/GFI-IZD-POD/ISD-GFI-IZD-POD_1000341/P1076122" xmlDataType="decimal"/>
    </xmlCellPr>
  </singleXmlCell>
  <singleXmlCell id="292" xr6:uid="{B930E240-3B04-48D3-ACF9-B748B7897416}" r="H26" connectionId="0">
    <xmlCellPr id="1" xr6:uid="{993B1CF1-DE43-4B02-B000-E61C699823F4}" uniqueName="P1076126">
      <xmlPr mapId="1" xpath="/GFI-IZD-POD/ISD-GFI-IZD-POD_1000341/P1076126" xmlDataType="decimal"/>
    </xmlCellPr>
  </singleXmlCell>
  <singleXmlCell id="293" xr6:uid="{41D1B9DA-60DB-4AC7-81C1-D17BFBB38F63}" r="I26" connectionId="0">
    <xmlCellPr id="1" xr6:uid="{AFD2A66A-9770-44AC-B12C-38BCE509203D}" uniqueName="P1076128">
      <xmlPr mapId="1" xpath="/GFI-IZD-POD/ISD-GFI-IZD-POD_1000341/P1076128" xmlDataType="decimal"/>
    </xmlCellPr>
  </singleXmlCell>
  <singleXmlCell id="294" xr6:uid="{96A433F6-FC48-4ADB-85C6-335D330D4751}" r="H27" connectionId="0">
    <xmlCellPr id="1" xr6:uid="{3FAA87BC-2EC7-4A8C-B9FD-05AA8331A285}" uniqueName="P1076130">
      <xmlPr mapId="1" xpath="/GFI-IZD-POD/ISD-GFI-IZD-POD_1000341/P1076130" xmlDataType="decimal"/>
    </xmlCellPr>
  </singleXmlCell>
  <singleXmlCell id="295" xr6:uid="{8D9EC923-723C-47DF-AC8E-9116758B8702}" r="I27" connectionId="0">
    <xmlCellPr id="1" xr6:uid="{0714793A-6797-4C09-A2AA-EB8F9FE9592C}" uniqueName="P1076132">
      <xmlPr mapId="1" xpath="/GFI-IZD-POD/ISD-GFI-IZD-POD_1000341/P1076132" xmlDataType="decimal"/>
    </xmlCellPr>
  </singleXmlCell>
  <singleXmlCell id="296" xr6:uid="{21280375-24F1-480B-B0E9-869FCD14D957}" r="H28" connectionId="0">
    <xmlCellPr id="1" xr6:uid="{F406E5A0-6E09-43BD-BF59-A2C80040DCF7}" uniqueName="P1076134">
      <xmlPr mapId="1" xpath="/GFI-IZD-POD/ISD-GFI-IZD-POD_1000341/P1076134" xmlDataType="decimal"/>
    </xmlCellPr>
  </singleXmlCell>
  <singleXmlCell id="297" xr6:uid="{344BA2A1-07E9-4239-8CFE-E95A750A96C6}" r="I28" connectionId="0">
    <xmlCellPr id="1" xr6:uid="{DC5DA42B-1DAB-4527-9013-0CE069927927}" uniqueName="P1076136">
      <xmlPr mapId="1" xpath="/GFI-IZD-POD/ISD-GFI-IZD-POD_1000341/P1076136" xmlDataType="decimal"/>
    </xmlCellPr>
  </singleXmlCell>
  <singleXmlCell id="298" xr6:uid="{3E739B8E-5900-4130-9482-DC5AB40F6811}" r="H29" connectionId="0">
    <xmlCellPr id="1" xr6:uid="{E195AE89-A13F-4C9E-9656-6EE88A6228EB}" uniqueName="P1076138">
      <xmlPr mapId="1" xpath="/GFI-IZD-POD/ISD-GFI-IZD-POD_1000341/P1076138" xmlDataType="decimal"/>
    </xmlCellPr>
  </singleXmlCell>
  <singleXmlCell id="299" xr6:uid="{42434A10-0843-4022-B092-49546FB5E2FF}" r="I29" connectionId="0">
    <xmlCellPr id="1" xr6:uid="{2BFAFD84-D455-4E12-923A-BE43299EBD19}" uniqueName="P1076140">
      <xmlPr mapId="1" xpath="/GFI-IZD-POD/ISD-GFI-IZD-POD_1000341/P1076140" xmlDataType="decimal"/>
    </xmlCellPr>
  </singleXmlCell>
  <singleXmlCell id="300" xr6:uid="{32AE35EE-B445-4F65-8F13-90DF83F69721}" r="H30" connectionId="0">
    <xmlCellPr id="1" xr6:uid="{E9031182-CB2F-4FFB-834D-45CAAFBEB9CC}" uniqueName="P1076142">
      <xmlPr mapId="1" xpath="/GFI-IZD-POD/ISD-GFI-IZD-POD_1000341/P1076142" xmlDataType="decimal"/>
    </xmlCellPr>
  </singleXmlCell>
  <singleXmlCell id="301" xr6:uid="{0D8D5D74-9C58-4AAC-A56F-CF2EBCC626C0}" r="I30" connectionId="0">
    <xmlCellPr id="1" xr6:uid="{049DC0BF-1220-43EC-A3A6-192F719A9111}" uniqueName="P1076144">
      <xmlPr mapId="1" xpath="/GFI-IZD-POD/ISD-GFI-IZD-POD_1000341/P1076144" xmlDataType="decimal"/>
    </xmlCellPr>
  </singleXmlCell>
  <singleXmlCell id="302" xr6:uid="{21687109-1333-4EF8-A6E5-7FAA509B5765}" r="H31" connectionId="0">
    <xmlCellPr id="1" xr6:uid="{04C74841-906E-4BAD-8ED1-DA7B63ECEBB5}" uniqueName="P1076147">
      <xmlPr mapId="1" xpath="/GFI-IZD-POD/ISD-GFI-IZD-POD_1000341/P1076147" xmlDataType="decimal"/>
    </xmlCellPr>
  </singleXmlCell>
  <singleXmlCell id="303" xr6:uid="{DD87345E-B0B8-4FA4-B08A-9EDC664753A9}" r="I31" connectionId="0">
    <xmlCellPr id="1" xr6:uid="{1949922A-2F40-4B8A-9B3E-7CE9E1215F9D}" uniqueName="P1076150">
      <xmlPr mapId="1" xpath="/GFI-IZD-POD/ISD-GFI-IZD-POD_1000341/P1076150" xmlDataType="decimal"/>
    </xmlCellPr>
  </singleXmlCell>
  <singleXmlCell id="304" xr6:uid="{D9D70354-7987-4252-BF46-DFE08B94043E}" r="H32" connectionId="0">
    <xmlCellPr id="1" xr6:uid="{D4AFAFFB-0FC3-4D00-B9EC-5B83D300A076}" uniqueName="P1076152">
      <xmlPr mapId="1" xpath="/GFI-IZD-POD/ISD-GFI-IZD-POD_1000341/P1076152" xmlDataType="decimal"/>
    </xmlCellPr>
  </singleXmlCell>
  <singleXmlCell id="305" xr6:uid="{305D3A00-CCA3-4029-B942-3486F87638FE}" r="I32" connectionId="0">
    <xmlCellPr id="1" xr6:uid="{F76AC894-EFAF-484E-A041-75AF0C0FE2D8}" uniqueName="P1076154">
      <xmlPr mapId="1" xpath="/GFI-IZD-POD/ISD-GFI-IZD-POD_1000341/P1076154" xmlDataType="decimal"/>
    </xmlCellPr>
  </singleXmlCell>
  <singleXmlCell id="306" xr6:uid="{105035B2-26EA-4DAB-9671-A654C72A33E6}" r="H33" connectionId="0">
    <xmlCellPr id="1" xr6:uid="{68DA1E73-C404-4FC0-92C4-7D567F0217CE}" uniqueName="P1076156">
      <xmlPr mapId="1" xpath="/GFI-IZD-POD/ISD-GFI-IZD-POD_1000341/P1076156" xmlDataType="decimal"/>
    </xmlCellPr>
  </singleXmlCell>
  <singleXmlCell id="307" xr6:uid="{7C26A298-16AF-4636-9D3F-D28D6E8CE7FA}" r="I33" connectionId="0">
    <xmlCellPr id="1" xr6:uid="{C4BC2B65-0267-4CF0-8621-C77A54ADFD38}" uniqueName="P1076158">
      <xmlPr mapId="1" xpath="/GFI-IZD-POD/ISD-GFI-IZD-POD_1000341/P1076158" xmlDataType="decimal"/>
    </xmlCellPr>
  </singleXmlCell>
  <singleXmlCell id="308" xr6:uid="{DFCB2E7D-893B-4584-9FBA-9E586F7F6172}" r="H34" connectionId="0">
    <xmlCellPr id="1" xr6:uid="{8776FE9D-6998-49EB-ADD2-7AA8B7BD1C2D}" uniqueName="P1076162">
      <xmlPr mapId="1" xpath="/GFI-IZD-POD/ISD-GFI-IZD-POD_1000341/P1076162" xmlDataType="decimal"/>
    </xmlCellPr>
  </singleXmlCell>
  <singleXmlCell id="309" xr6:uid="{48C93C4A-215F-4AAC-80AF-997AF9A820E1}" r="I34" connectionId="0">
    <xmlCellPr id="1" xr6:uid="{A08DD64D-91A6-4CDB-9C2D-DD9684C0E376}" uniqueName="P1076164">
      <xmlPr mapId="1" xpath="/GFI-IZD-POD/ISD-GFI-IZD-POD_1000341/P1076164" xmlDataType="decimal"/>
    </xmlCellPr>
  </singleXmlCell>
  <singleXmlCell id="310" xr6:uid="{3F2459FC-ABC0-447F-B96E-948DD5CA869E}" r="H35" connectionId="0">
    <xmlCellPr id="1" xr6:uid="{9FF88296-C36B-466C-AD0F-2620A4215F02}" uniqueName="P1076166">
      <xmlPr mapId="1" xpath="/GFI-IZD-POD/ISD-GFI-IZD-POD_1000341/P1076166" xmlDataType="decimal"/>
    </xmlCellPr>
  </singleXmlCell>
  <singleXmlCell id="311" xr6:uid="{083C0779-6001-4E8C-BA44-7C284AB6025F}" r="I35" connectionId="0">
    <xmlCellPr id="1" xr6:uid="{A0C19F54-B5E7-4686-AE9E-41892A4E0F2C}" uniqueName="P1076168">
      <xmlPr mapId="1" xpath="/GFI-IZD-POD/ISD-GFI-IZD-POD_1000341/P1076168" xmlDataType="decimal"/>
    </xmlCellPr>
  </singleXmlCell>
  <singleXmlCell id="312" xr6:uid="{7531C5A3-F95D-4620-AAB0-74F83CD25F29}" r="H36" connectionId="0">
    <xmlCellPr id="1" xr6:uid="{0C362C9C-1A93-4AB5-9F54-2B60D2F83925}" uniqueName="P1076170">
      <xmlPr mapId="1" xpath="/GFI-IZD-POD/ISD-GFI-IZD-POD_1000341/P1076170" xmlDataType="decimal"/>
    </xmlCellPr>
  </singleXmlCell>
  <singleXmlCell id="313" xr6:uid="{359EA77C-2A21-4FAF-BCAF-D857C95279FC}" r="I36" connectionId="0">
    <xmlCellPr id="1" xr6:uid="{CB21F0E1-4B61-4110-9D2C-95370CD52D11}" uniqueName="P1076173">
      <xmlPr mapId="1" xpath="/GFI-IZD-POD/ISD-GFI-IZD-POD_1000341/P1076173" xmlDataType="decimal"/>
    </xmlCellPr>
  </singleXmlCell>
  <singleXmlCell id="314" xr6:uid="{2BBEA032-1C4D-40EB-B979-895D90D5930F}" r="H37" connectionId="0">
    <xmlCellPr id="1" xr6:uid="{BFCDA290-1291-476D-BCC0-B93550656F6E}" uniqueName="P1076175">
      <xmlPr mapId="1" xpath="/GFI-IZD-POD/ISD-GFI-IZD-POD_1000341/P1076175" xmlDataType="decimal"/>
    </xmlCellPr>
  </singleXmlCell>
  <singleXmlCell id="315" xr6:uid="{D682415B-2E93-43B4-8479-2A5924AC81E8}" r="I37" connectionId="0">
    <xmlCellPr id="1" xr6:uid="{43EAAFBD-FBDE-4F08-A83C-E4C81D3B2C6C}" uniqueName="P1076178">
      <xmlPr mapId="1" xpath="/GFI-IZD-POD/ISD-GFI-IZD-POD_1000341/P1076178" xmlDataType="decimal"/>
    </xmlCellPr>
  </singleXmlCell>
  <singleXmlCell id="316" xr6:uid="{088F7F4E-D79A-4363-BF87-16BA860E7960}" r="H38" connectionId="0">
    <xmlCellPr id="1" xr6:uid="{44542F76-7F7D-4652-894F-523F186B02E1}" uniqueName="P1076180">
      <xmlPr mapId="1" xpath="/GFI-IZD-POD/ISD-GFI-IZD-POD_1000341/P1076180" xmlDataType="decimal"/>
    </xmlCellPr>
  </singleXmlCell>
  <singleXmlCell id="317" xr6:uid="{8DA6ACF8-000D-48A4-AB76-6EC1435CF3BF}" r="I38" connectionId="0">
    <xmlCellPr id="1" xr6:uid="{F50B38B0-E3ED-4150-857A-CD662C9374C2}" uniqueName="P1076182">
      <xmlPr mapId="1" xpath="/GFI-IZD-POD/ISD-GFI-IZD-POD_1000341/P1076182" xmlDataType="decimal"/>
    </xmlCellPr>
  </singleXmlCell>
  <singleXmlCell id="318" xr6:uid="{706F09C4-623B-4B45-80A8-EC351B59CFE9}" r="H39" connectionId="0">
    <xmlCellPr id="1" xr6:uid="{1B4CA5E9-7F66-4F0E-A4B8-62DF083D9F60}" uniqueName="P1076234">
      <xmlPr mapId="1" xpath="/GFI-IZD-POD/ISD-GFI-IZD-POD_1000341/P1076234" xmlDataType="decimal"/>
    </xmlCellPr>
  </singleXmlCell>
  <singleXmlCell id="319" xr6:uid="{8A1AB2A7-D7AA-474E-BAC5-094CC3B5AE90}" r="I39" connectionId="0">
    <xmlCellPr id="1" xr6:uid="{EC4D9191-4F89-4E85-8EC7-9FA924DB8CA8}" uniqueName="P1076236">
      <xmlPr mapId="1" xpath="/GFI-IZD-POD/ISD-GFI-IZD-POD_1000341/P1076236" xmlDataType="decimal"/>
    </xmlCellPr>
  </singleXmlCell>
  <singleXmlCell id="320" xr6:uid="{537C2D8F-2731-4840-8F25-E140D59F70E0}" r="H40" connectionId="0">
    <xmlCellPr id="1" xr6:uid="{563280A0-64F9-4FE2-9020-5DF786553C00}" uniqueName="P1076240">
      <xmlPr mapId="1" xpath="/GFI-IZD-POD/ISD-GFI-IZD-POD_1000341/P1076240" xmlDataType="decimal"/>
    </xmlCellPr>
  </singleXmlCell>
  <singleXmlCell id="321" xr6:uid="{05A9ACCE-FFE7-495F-A305-04282FF31F98}" r="I40" connectionId="0">
    <xmlCellPr id="1" xr6:uid="{B6B99998-6EF8-44EC-BAA9-04F12D28722C}" uniqueName="P1076243">
      <xmlPr mapId="1" xpath="/GFI-IZD-POD/ISD-GFI-IZD-POD_1000341/P1076243" xmlDataType="decimal"/>
    </xmlCellPr>
  </singleXmlCell>
  <singleXmlCell id="322" xr6:uid="{C3109A4E-19F2-4564-8207-E28DF1FD9D5A}" r="H41" connectionId="0">
    <xmlCellPr id="1" xr6:uid="{60EF2990-E098-49E9-A17B-163C53A9CC5A}" uniqueName="P1076245">
      <xmlPr mapId="1" xpath="/GFI-IZD-POD/ISD-GFI-IZD-POD_1000341/P1076245" xmlDataType="decimal"/>
    </xmlCellPr>
  </singleXmlCell>
  <singleXmlCell id="323" xr6:uid="{BEE8A579-2080-4551-8770-B8BBFBE11D05}" r="I41" connectionId="0">
    <xmlCellPr id="1" xr6:uid="{A84CCA66-5F40-41BB-ACAA-9823C8CB80A4}" uniqueName="P1076247">
      <xmlPr mapId="1" xpath="/GFI-IZD-POD/ISD-GFI-IZD-POD_1000341/P1076247" xmlDataType="decimal"/>
    </xmlCellPr>
  </singleXmlCell>
  <singleXmlCell id="324" xr6:uid="{9EEE0FD3-7183-4BF9-B3D7-406BBD0B18D2}" r="H42" connectionId="0">
    <xmlCellPr id="1" xr6:uid="{DC648A78-FAF7-4BB8-93FF-DC63232D6291}" uniqueName="P1076249">
      <xmlPr mapId="1" xpath="/GFI-IZD-POD/ISD-GFI-IZD-POD_1000341/P1076249" xmlDataType="decimal"/>
    </xmlCellPr>
  </singleXmlCell>
  <singleXmlCell id="325" xr6:uid="{C02C673B-AE08-4553-B35B-C474C6C80E7E}" r="I42" connectionId="0">
    <xmlCellPr id="1" xr6:uid="{4F4501C6-6C5D-4E43-AEF1-317A1ED7D23F}" uniqueName="P1076251">
      <xmlPr mapId="1" xpath="/GFI-IZD-POD/ISD-GFI-IZD-POD_1000341/P1076251" xmlDataType="decimal"/>
    </xmlCellPr>
  </singleXmlCell>
  <singleXmlCell id="326" xr6:uid="{92C6F9B9-C448-4C76-962C-B60C6FB63D66}" r="H43" connectionId="0">
    <xmlCellPr id="1" xr6:uid="{AC284A32-2E01-44D8-9BFD-A8D09E3B741F}" uniqueName="P1076253">
      <xmlPr mapId="1" xpath="/GFI-IZD-POD/ISD-GFI-IZD-POD_1000341/P1076253" xmlDataType="decimal"/>
    </xmlCellPr>
  </singleXmlCell>
  <singleXmlCell id="327" xr6:uid="{8FF28175-A1AB-430D-8207-9551975ED69F}" r="I43" connectionId="0">
    <xmlCellPr id="1" xr6:uid="{3BCD7456-9855-4815-9B06-266E113054F6}" uniqueName="P1076255">
      <xmlPr mapId="1" xpath="/GFI-IZD-POD/ISD-GFI-IZD-POD_1000341/P1076255" xmlDataType="decimal"/>
    </xmlCellPr>
  </singleXmlCell>
  <singleXmlCell id="328" xr6:uid="{B6CD3D73-6D87-4AD4-BABE-895269703C07}" r="H44" connectionId="0">
    <xmlCellPr id="1" xr6:uid="{A000DFC2-A1F0-4033-8C11-71C80497D811}" uniqueName="P1076257">
      <xmlPr mapId="1" xpath="/GFI-IZD-POD/ISD-GFI-IZD-POD_1000341/P1076257" xmlDataType="decimal"/>
    </xmlCellPr>
  </singleXmlCell>
  <singleXmlCell id="329" xr6:uid="{72850BDC-2629-4A3A-BE72-F765F9AD9685}" r="I44" connectionId="0">
    <xmlCellPr id="1" xr6:uid="{72B4219E-8238-493E-BB23-4580D71FF471}" uniqueName="P1076259">
      <xmlPr mapId="1" xpath="/GFI-IZD-POD/ISD-GFI-IZD-POD_1000341/P1076259" xmlDataType="decimal"/>
    </xmlCellPr>
  </singleXmlCell>
  <singleXmlCell id="330" xr6:uid="{40F01AB7-3712-4AB2-950C-8BDA064CB878}" r="H45" connectionId="0">
    <xmlCellPr id="1" xr6:uid="{B8C15132-6632-4317-9834-B95EADC4B4CE}" uniqueName="P1076262">
      <xmlPr mapId="1" xpath="/GFI-IZD-POD/ISD-GFI-IZD-POD_1000341/P1076262" xmlDataType="decimal"/>
    </xmlCellPr>
  </singleXmlCell>
  <singleXmlCell id="331" xr6:uid="{B6B19904-F5CA-4A50-A924-0CB4F002E67F}" r="I45" connectionId="0">
    <xmlCellPr id="1" xr6:uid="{ADE0682F-D6B1-4181-A5AA-BE76389FC16C}" uniqueName="P1076264">
      <xmlPr mapId="1" xpath="/GFI-IZD-POD/ISD-GFI-IZD-POD_1000341/P1076264" xmlDataType="decimal"/>
    </xmlCellPr>
  </singleXmlCell>
  <singleXmlCell id="332" xr6:uid="{97F96447-ED52-4FA4-8EBC-204405C84939}" r="H46" connectionId="0">
    <xmlCellPr id="1" xr6:uid="{A23C691C-9137-402F-8114-779AF98A5C75}" uniqueName="P1076274">
      <xmlPr mapId="1" xpath="/GFI-IZD-POD/ISD-GFI-IZD-POD_1000341/P1076274" xmlDataType="decimal"/>
    </xmlCellPr>
  </singleXmlCell>
  <singleXmlCell id="333" xr6:uid="{F0BDD51F-D665-4065-A59D-B87E6579937D}" r="I46" connectionId="0">
    <xmlCellPr id="1" xr6:uid="{33DF8265-AD65-4602-908E-82BBF79CE7B6}" uniqueName="P1076276">
      <xmlPr mapId="1" xpath="/GFI-IZD-POD/ISD-GFI-IZD-POD_1000341/P1076276" xmlDataType="decimal"/>
    </xmlCellPr>
  </singleXmlCell>
  <singleXmlCell id="334" xr6:uid="{BCA95796-E03A-4100-92C8-2FC08A0B95D2}" r="H47" connectionId="0">
    <xmlCellPr id="1" xr6:uid="{5E406BE1-0CA1-49FF-A6CE-090559C434DE}" uniqueName="P1076278">
      <xmlPr mapId="1" xpath="/GFI-IZD-POD/ISD-GFI-IZD-POD_1000341/P1076278" xmlDataType="decimal"/>
    </xmlCellPr>
  </singleXmlCell>
  <singleXmlCell id="335" xr6:uid="{A20C8FF6-89B6-4279-A52F-9779A1D18462}" r="I47" connectionId="0">
    <xmlCellPr id="1" xr6:uid="{A7BAEDCB-9B8B-4EDC-BC12-581DEF4BC6B8}" uniqueName="P1076280">
      <xmlPr mapId="1" xpath="/GFI-IZD-POD/ISD-GFI-IZD-POD_1000341/P1076280" xmlDataType="decimal"/>
    </xmlCellPr>
  </singleXmlCell>
  <singleXmlCell id="336" xr6:uid="{83FFD942-B5DB-40EB-921E-52EC801EB5AC}" r="H48" connectionId="0">
    <xmlCellPr id="1" xr6:uid="{1634AD4F-6EA5-4C96-BA87-D46A96F050D0}" uniqueName="P1076281">
      <xmlPr mapId="1" xpath="/GFI-IZD-POD/ISD-GFI-IZD-POD_1000341/P1076281" xmlDataType="decimal"/>
    </xmlCellPr>
  </singleXmlCell>
  <singleXmlCell id="337" xr6:uid="{E984E2B0-81F5-45A7-ADAF-C08E5D9C175F}" r="I48" connectionId="0">
    <xmlCellPr id="1" xr6:uid="{CDB55B03-C9DA-4031-A5E0-677F31B9770C}" uniqueName="P1076282">
      <xmlPr mapId="1" xpath="/GFI-IZD-POD/ISD-GFI-IZD-POD_1000341/P1076282" xmlDataType="decimal"/>
    </xmlCellPr>
  </singleXmlCell>
  <singleXmlCell id="338" xr6:uid="{4927C919-FC90-4202-9735-53A6D7F9D78D}" r="H49" connectionId="0">
    <xmlCellPr id="1" xr6:uid="{35D05486-1F71-4A6C-9994-822C11B39826}" uniqueName="P1076283">
      <xmlPr mapId="1" xpath="/GFI-IZD-POD/ISD-GFI-IZD-POD_1000341/P1076283" xmlDataType="decimal"/>
    </xmlCellPr>
  </singleXmlCell>
  <singleXmlCell id="339" xr6:uid="{19FA9CB4-E28C-44E4-BC52-105A94F0080E}" r="I49" connectionId="0">
    <xmlCellPr id="1" xr6:uid="{F289909A-D5BA-45BE-A425-0774006FCD0C}" uniqueName="P1076284">
      <xmlPr mapId="1" xpath="/GFI-IZD-POD/ISD-GFI-IZD-POD_1000341/P1076284" xmlDataType="decimal"/>
    </xmlCellPr>
  </singleXmlCell>
  <singleXmlCell id="340" xr6:uid="{3F82E49E-DF14-410A-ADE2-1A54EBA51287}" r="H50" connectionId="0">
    <xmlCellPr id="1" xr6:uid="{6F460E80-0D67-4DF3-BB97-093FBCF3FD66}" uniqueName="P1076285">
      <xmlPr mapId="1" xpath="/GFI-IZD-POD/ISD-GFI-IZD-POD_1000341/P1076285" xmlDataType="decimal"/>
    </xmlCellPr>
  </singleXmlCell>
  <singleXmlCell id="341" xr6:uid="{C3AE00F5-6807-4E01-A3B1-FEC798F817A1}" r="I50" connectionId="0">
    <xmlCellPr id="1" xr6:uid="{2F0B734C-9241-4115-BD67-BEF40A246C7D}" uniqueName="P1076286">
      <xmlPr mapId="1" xpath="/GFI-IZD-POD/ISD-GFI-IZD-POD_1000341/P1076286" xmlDataType="decimal"/>
    </xmlCellPr>
  </singleXmlCell>
  <singleXmlCell id="342" xr6:uid="{8F2867E9-A817-437A-A088-C890597A6113}" r="H51" connectionId="0">
    <xmlCellPr id="1" xr6:uid="{E2B40A2F-DA38-406A-A5EA-F1C76B1CE498}" uniqueName="P1076287">
      <xmlPr mapId="1" xpath="/GFI-IZD-POD/ISD-GFI-IZD-POD_1000341/P1076287" xmlDataType="decimal"/>
    </xmlCellPr>
  </singleXmlCell>
  <singleXmlCell id="343" xr6:uid="{DF6E3872-F6C8-4FDB-9226-F441E70E5165}" r="I51" connectionId="0">
    <xmlCellPr id="1" xr6:uid="{B1332405-5B2A-46BA-A8A4-ABA261A124E6}" uniqueName="P1076288">
      <xmlPr mapId="1" xpath="/GFI-IZD-POD/ISD-GFI-IZD-POD_1000341/P1076288" xmlDataType="decimal"/>
    </xmlCellPr>
  </singleXmlCell>
  <singleXmlCell id="344" xr6:uid="{2E840717-2330-4808-8E80-FDE222328516}" r="H52" connectionId="0">
    <xmlCellPr id="1" xr6:uid="{845F3D03-D288-44A7-ACBD-2E9C1FF9144D}" uniqueName="P1076289">
      <xmlPr mapId="1" xpath="/GFI-IZD-POD/ISD-GFI-IZD-POD_1000341/P1076289" xmlDataType="decimal"/>
    </xmlCellPr>
  </singleXmlCell>
  <singleXmlCell id="345" xr6:uid="{303AF2E7-D0E8-42F1-A634-077EB409634E}" r="I52" connectionId="0">
    <xmlCellPr id="1" xr6:uid="{5C75E3CE-9D9A-43DC-A1C2-3A73D9033E63}" uniqueName="P1076291">
      <xmlPr mapId="1" xpath="/GFI-IZD-POD/ISD-GFI-IZD-POD_1000341/P1076291" xmlDataType="decimal"/>
    </xmlCellPr>
  </singleXmlCell>
  <singleXmlCell id="346" xr6:uid="{9A6CEFA9-C336-4F5F-BA12-E8C117D8BE42}" r="H53" connectionId="0">
    <xmlCellPr id="1" xr6:uid="{0ABB6400-98FE-4472-9D6F-76BF91226B9F}" uniqueName="P1076293">
      <xmlPr mapId="1" xpath="/GFI-IZD-POD/ISD-GFI-IZD-POD_1000341/P1076293" xmlDataType="decimal"/>
    </xmlCellPr>
  </singleXmlCell>
  <singleXmlCell id="347" xr6:uid="{F36FF2EB-09D8-4DE0-B811-6C443091072E}" r="I53" connectionId="0">
    <xmlCellPr id="1" xr6:uid="{4C4D019E-6877-4423-AF4E-5E3FDAD64E4E}" uniqueName="P1076295">
      <xmlPr mapId="1" xpath="/GFI-IZD-POD/ISD-GFI-IZD-POD_1000341/P1076295" xmlDataType="decimal"/>
    </xmlCellPr>
  </singleXmlCell>
  <singleXmlCell id="348" xr6:uid="{C993ABE7-6D60-464E-A6A3-DA40430BB3FA}" r="H54" connectionId="0">
    <xmlCellPr id="1" xr6:uid="{CBD7AD0E-E216-4005-9F27-CC1FBCFAF926}" uniqueName="P1076297">
      <xmlPr mapId="1" xpath="/GFI-IZD-POD/ISD-GFI-IZD-POD_1000341/P1076297" xmlDataType="decimal"/>
    </xmlCellPr>
  </singleXmlCell>
  <singleXmlCell id="349" xr6:uid="{0CA73F6A-E5BE-4B2A-9E04-D12E6D82E827}" r="I54" connectionId="0">
    <xmlCellPr id="1" xr6:uid="{F002A410-4766-402C-9672-460831FAA61F}" uniqueName="P1076299">
      <xmlPr mapId="1" xpath="/GFI-IZD-POD/ISD-GFI-IZD-POD_1000341/P1076299" xmlDataType="decimal"/>
    </xmlCellPr>
  </singleXmlCell>
  <singleXmlCell id="350" xr6:uid="{410CE17C-DE15-4991-B971-02DC0A9FB517}" r="H55" connectionId="0">
    <xmlCellPr id="1" xr6:uid="{5770C023-E188-46DD-9A7A-285666787B8D}" uniqueName="P1076301">
      <xmlPr mapId="1" xpath="/GFI-IZD-POD/ISD-GFI-IZD-POD_1000341/P1076301" xmlDataType="decimal"/>
    </xmlCellPr>
  </singleXmlCell>
  <singleXmlCell id="351" xr6:uid="{F1FBC0EB-43A5-455D-874B-77ECD8198F2F}" r="I55" connectionId="0">
    <xmlCellPr id="1" xr6:uid="{F3BACFC5-8C1D-4FFE-9B78-1974E6747D83}" uniqueName="P1076303">
      <xmlPr mapId="1" xpath="/GFI-IZD-POD/ISD-GFI-IZD-POD_1000341/P1076303" xmlDataType="decimal"/>
    </xmlCellPr>
  </singleXmlCell>
  <singleXmlCell id="352" xr6:uid="{766A8313-30CA-4813-B52E-BA56AFDBBD41}" r="H56" connectionId="0">
    <xmlCellPr id="1" xr6:uid="{176FE44E-26A3-4877-B49B-C4013EC9EE28}" uniqueName="P1076315">
      <xmlPr mapId="1" xpath="/GFI-IZD-POD/ISD-GFI-IZD-POD_1000341/P1076315" xmlDataType="decimal"/>
    </xmlCellPr>
  </singleXmlCell>
  <singleXmlCell id="353" xr6:uid="{BD5956FD-5139-4766-A7CB-BA8B86C11C7E}" r="I56" connectionId="0">
    <xmlCellPr id="1" xr6:uid="{2D8D54E4-0263-4410-920A-F810758213DD}" uniqueName="P1076317">
      <xmlPr mapId="1" xpath="/GFI-IZD-POD/ISD-GFI-IZD-POD_1000341/P1076317" xmlDataType="decimal"/>
    </xmlCellPr>
  </singleXmlCell>
  <singleXmlCell id="354" xr6:uid="{E1753265-D656-4441-A4BE-BAE3B184D638}" r="H57" connectionId="0">
    <xmlCellPr id="1" xr6:uid="{1E4D0D0C-3B0D-4CA6-A863-C10F15F4180F}" uniqueName="P1076322">
      <xmlPr mapId="1" xpath="/GFI-IZD-POD/ISD-GFI-IZD-POD_1000341/P1076322" xmlDataType="decimal"/>
    </xmlCellPr>
  </singleXmlCell>
  <singleXmlCell id="355" xr6:uid="{B354D13A-B50B-4EAE-AF97-6AE6EFA8410A}" r="I57" connectionId="0">
    <xmlCellPr id="1" xr6:uid="{64C33A73-0064-4651-8AEA-F5C2135783C5}" uniqueName="P1076324">
      <xmlPr mapId="1" xpath="/GFI-IZD-POD/ISD-GFI-IZD-POD_1000341/P1076324" xmlDataType="decimal"/>
    </xmlCellPr>
  </singleXmlCell>
  <singleXmlCell id="356" xr6:uid="{57276245-74AB-4CBD-9FCF-2F8613B8C4A1}" r="H58" connectionId="0">
    <xmlCellPr id="1" xr6:uid="{F50827FC-6A17-4477-BA2B-0EF853E8E9CF}" uniqueName="P1076326">
      <xmlPr mapId="1" xpath="/GFI-IZD-POD/ISD-GFI-IZD-POD_1000341/P1076326" xmlDataType="decimal"/>
    </xmlCellPr>
  </singleXmlCell>
  <singleXmlCell id="357" xr6:uid="{8237E6A1-2AF1-43FD-A85E-67264F3E41E5}" r="I58" connectionId="0">
    <xmlCellPr id="1" xr6:uid="{51CC372B-4198-4CA0-9347-079042B7C99C}" uniqueName="P1076330">
      <xmlPr mapId="1" xpath="/GFI-IZD-POD/ISD-GFI-IZD-POD_1000341/P1076330" xmlDataType="decimal"/>
    </xmlCellPr>
  </singleXmlCell>
  <singleXmlCell id="358" xr6:uid="{E73F6FA4-7C40-4D8D-A6D6-10FF3EF6E856}" r="H59" connectionId="0">
    <xmlCellPr id="1" xr6:uid="{8C9822F5-48AE-4BBE-9C2E-5AF5508CC2B1}" uniqueName="P1076331">
      <xmlPr mapId="1" xpath="/GFI-IZD-POD/ISD-GFI-IZD-POD_1000341/P1076331" xmlDataType="decimal"/>
    </xmlCellPr>
  </singleXmlCell>
  <singleXmlCell id="359" xr6:uid="{A7D61EBB-78BA-4667-93F7-70CBCA1E9D4C}" r="I59" connectionId="0">
    <xmlCellPr id="1" xr6:uid="{29F3C684-2703-4D0C-8576-066A47D76E86}" uniqueName="P1076332">
      <xmlPr mapId="1" xpath="/GFI-IZD-POD/ISD-GFI-IZD-POD_1000341/P1076332" xmlDataType="decimal"/>
    </xmlCellPr>
  </singleXmlCell>
  <singleXmlCell id="360" xr6:uid="{7F2C33E7-69F8-40BF-BCF9-48AC98514E17}" r="H60" connectionId="0">
    <xmlCellPr id="1" xr6:uid="{A312810E-18CC-4B51-B7C4-FB243B585B6F}" uniqueName="P1076333">
      <xmlPr mapId="1" xpath="/GFI-IZD-POD/ISD-GFI-IZD-POD_1000341/P1076333" xmlDataType="decimal"/>
    </xmlCellPr>
  </singleXmlCell>
  <singleXmlCell id="361" xr6:uid="{0FA220AA-EEBF-4615-A6F1-49517F148BFD}" r="I60" connectionId="0">
    <xmlCellPr id="1" xr6:uid="{D29D650A-704B-4A4D-92B3-AE75A604A0B5}" uniqueName="P1076334">
      <xmlPr mapId="1" xpath="/GFI-IZD-POD/ISD-GFI-IZD-POD_1000341/P1076334" xmlDataType="decimal"/>
    </xmlCellPr>
  </singleXmlCell>
  <singleXmlCell id="362" xr6:uid="{918E572D-6CEB-49D7-8B03-9C7E60964AB8}" r="H61" connectionId="0">
    <xmlCellPr id="1" xr6:uid="{D140BC4E-5B97-484C-935B-B697E4F97D5F}" uniqueName="P1076335">
      <xmlPr mapId="1" xpath="/GFI-IZD-POD/ISD-GFI-IZD-POD_1000341/P1076335" xmlDataType="decimal"/>
    </xmlCellPr>
  </singleXmlCell>
  <singleXmlCell id="363" xr6:uid="{A32445F2-B3A2-4BC7-9607-9DE4AFEB975E}" r="I61" connectionId="0">
    <xmlCellPr id="1" xr6:uid="{06C1ABD1-5756-422A-A244-A6B24F2D7498}" uniqueName="P1076336">
      <xmlPr mapId="1" xpath="/GFI-IZD-POD/ISD-GFI-IZD-POD_1000341/P1076336" xmlDataType="decimal"/>
    </xmlCellPr>
  </singleXmlCell>
  <singleXmlCell id="364" xr6:uid="{88B91857-5F56-4E53-AA8B-5DB0BB354453}" r="H62" connectionId="0">
    <xmlCellPr id="1" xr6:uid="{8E759D17-65FE-4659-8C6D-1D6DC582E091}" uniqueName="P1076337">
      <xmlPr mapId="1" xpath="/GFI-IZD-POD/ISD-GFI-IZD-POD_1000341/P1076337" xmlDataType="decimal"/>
    </xmlCellPr>
  </singleXmlCell>
  <singleXmlCell id="365" xr6:uid="{6B1639F7-9C8F-4C6C-8651-4CB1BBAD0E6B}" r="I62" connectionId="0">
    <xmlCellPr id="1" xr6:uid="{94804DA7-3A9A-4DA6-AAE6-15A3CD0272E3}" uniqueName="P1076338">
      <xmlPr mapId="1" xpath="/GFI-IZD-POD/ISD-GFI-IZD-POD_1000341/P1076338" xmlDataType="decimal"/>
    </xmlCellPr>
  </singleXmlCell>
  <singleXmlCell id="366" xr6:uid="{06EE60E6-47FC-4D78-8940-EEE7F8AC3B00}" r="H63" connectionId="0">
    <xmlCellPr id="1" xr6:uid="{8DB1DB06-E205-422C-A93E-F797DC253752}" uniqueName="P1076339">
      <xmlPr mapId="1" xpath="/GFI-IZD-POD/ISD-GFI-IZD-POD_1000341/P1076339" xmlDataType="decimal"/>
    </xmlCellPr>
  </singleXmlCell>
  <singleXmlCell id="367" xr6:uid="{7D30DD0D-ED39-4158-8AD9-3DDA116B06BE}" r="I63" connectionId="0">
    <xmlCellPr id="1" xr6:uid="{532879B0-98B2-42F7-AB49-D968292608C2}" uniqueName="P1076340">
      <xmlPr mapId="1" xpath="/GFI-IZD-POD/ISD-GFI-IZD-POD_1000341/P1076340" xmlDataType="decimal"/>
    </xmlCellPr>
  </singleXmlCell>
  <singleXmlCell id="368" xr6:uid="{A624B671-31EC-4A13-A82C-550132DC8CC7}" r="H64" connectionId="0">
    <xmlCellPr id="1" xr6:uid="{8F1592A9-8F75-4DDB-A908-217F7E23246B}" uniqueName="P1076341">
      <xmlPr mapId="1" xpath="/GFI-IZD-POD/ISD-GFI-IZD-POD_1000341/P1076341" xmlDataType="decimal"/>
    </xmlCellPr>
  </singleXmlCell>
  <singleXmlCell id="369" xr6:uid="{75CA3EF3-990E-4512-8893-1736FFF64372}" r="I64" connectionId="0">
    <xmlCellPr id="1" xr6:uid="{ACFC922A-8C2B-4ED0-894E-9D4D173451CF}" uniqueName="P1076342">
      <xmlPr mapId="1" xpath="/GFI-IZD-POD/ISD-GFI-IZD-POD_1000341/P1076342" xmlDataType="decimal"/>
    </xmlCellPr>
  </singleXmlCell>
  <singleXmlCell id="370" xr6:uid="{0E8D6AFE-04C8-499A-8D26-CBC4DA034715}" r="H65" connectionId="0">
    <xmlCellPr id="1" xr6:uid="{8054A4FE-1BB4-4BF6-A5AC-0A4271C1EDE4}" uniqueName="P1076343">
      <xmlPr mapId="1" xpath="/GFI-IZD-POD/ISD-GFI-IZD-POD_1000341/P1076343" xmlDataType="decimal"/>
    </xmlCellPr>
  </singleXmlCell>
  <singleXmlCell id="371" xr6:uid="{68E74E5C-D5F0-463B-83AF-8E75D4B0C67F}" r="I65" connectionId="0">
    <xmlCellPr id="1" xr6:uid="{7A2A509E-16BD-4619-BD25-2FD4B8433414}" uniqueName="P1076344">
      <xmlPr mapId="1" xpath="/GFI-IZD-POD/ISD-GFI-IZD-POD_1000341/P1076344" xmlDataType="decimal"/>
    </xmlCellPr>
  </singleXmlCell>
  <singleXmlCell id="372" xr6:uid="{12957BEF-4F20-4CD5-8058-B78B579F186E}" r="H66" connectionId="0">
    <xmlCellPr id="1" xr6:uid="{C9F66833-3C32-4E7A-8566-31F6C38CAD91}" uniqueName="P1076345">
      <xmlPr mapId="1" xpath="/GFI-IZD-POD/ISD-GFI-IZD-POD_1000341/P1076345" xmlDataType="decimal"/>
    </xmlCellPr>
  </singleXmlCell>
  <singleXmlCell id="373" xr6:uid="{EB39F96F-5FE7-4112-B07D-B07261F07C05}" r="I66" connectionId="0">
    <xmlCellPr id="1" xr6:uid="{788DC79D-BBBF-46A1-8300-A0D90ADDA4C9}" uniqueName="P1076346">
      <xmlPr mapId="1" xpath="/GFI-IZD-POD/ISD-GFI-IZD-POD_1000341/P1076346" xmlDataType="decimal"/>
    </xmlCellPr>
  </singleXmlCell>
  <singleXmlCell id="374" xr6:uid="{D629F850-1140-4103-95AA-434C1B9B03C0}" r="H67" connectionId="0">
    <xmlCellPr id="1" xr6:uid="{5AECC196-1F2F-4DFD-9CEC-88958AB4FB63}" uniqueName="P1076347">
      <xmlPr mapId="1" xpath="/GFI-IZD-POD/ISD-GFI-IZD-POD_1000341/P1076347" xmlDataType="decimal"/>
    </xmlCellPr>
  </singleXmlCell>
  <singleXmlCell id="375" xr6:uid="{CA01D6C8-2ECA-4058-A0C0-008B3566E8DC}" r="I67" connectionId="0">
    <xmlCellPr id="1" xr6:uid="{5224E727-B0F6-4770-9091-5BBC402952A9}" uniqueName="P1076348">
      <xmlPr mapId="1" xpath="/GFI-IZD-POD/ISD-GFI-IZD-POD_1000341/P1076348" xmlDataType="decimal"/>
    </xmlCellPr>
  </singleXmlCell>
  <singleXmlCell id="376" xr6:uid="{EEFD45F8-9074-4B36-B0F2-6493B9B5A368}" r="H69" connectionId="0">
    <xmlCellPr id="1" xr6:uid="{BDB7E650-16ED-44B4-BCDB-9195952FB7D2}" uniqueName="P1076349">
      <xmlPr mapId="1" xpath="/GFI-IZD-POD/ISD-GFI-IZD-POD_1000341/P1076349" xmlDataType="decimal"/>
    </xmlCellPr>
  </singleXmlCell>
  <singleXmlCell id="377" xr6:uid="{C56B45EF-50E5-448F-AEDE-8B39C6DC4143}" r="I69" connectionId="0">
    <xmlCellPr id="1" xr6:uid="{04129CD8-A079-41D2-B96E-2248F374D749}" uniqueName="P1076350">
      <xmlPr mapId="1" xpath="/GFI-IZD-POD/ISD-GFI-IZD-POD_1000341/P1076350" xmlDataType="decimal"/>
    </xmlCellPr>
  </singleXmlCell>
  <singleXmlCell id="378" xr6:uid="{33D69604-05C6-40B5-88A9-1F054AD7D090}" r="H70" connectionId="0">
    <xmlCellPr id="1" xr6:uid="{227EAFCB-8BA0-44FE-940F-2C67439B176B}" uniqueName="P1076351">
      <xmlPr mapId="1" xpath="/GFI-IZD-POD/ISD-GFI-IZD-POD_1000341/P1076351" xmlDataType="decimal"/>
    </xmlCellPr>
  </singleXmlCell>
  <singleXmlCell id="379" xr6:uid="{CE8EAD8B-20FE-4E61-9943-BAF13BBFA729}" r="I70" connectionId="0">
    <xmlCellPr id="1" xr6:uid="{69EC3B51-8AE1-4487-86C1-4FFDD04C4DC3}" uniqueName="P1076352">
      <xmlPr mapId="1" xpath="/GFI-IZD-POD/ISD-GFI-IZD-POD_1000341/P1076352" xmlDataType="decimal"/>
    </xmlCellPr>
  </singleXmlCell>
  <singleXmlCell id="380" xr6:uid="{5F9D5F6B-602F-4423-826E-E2D213850559}" r="H71" connectionId="0">
    <xmlCellPr id="1" xr6:uid="{3A44D5A5-3D75-44A2-B5C0-9ACEF16B60AC}" uniqueName="P1076353">
      <xmlPr mapId="1" xpath="/GFI-IZD-POD/ISD-GFI-IZD-POD_1000341/P1076353" xmlDataType="decimal"/>
    </xmlCellPr>
  </singleXmlCell>
  <singleXmlCell id="381" xr6:uid="{B7BDC0EA-88F8-43A8-8ED4-6A83A8074606}" r="I71" connectionId="0">
    <xmlCellPr id="1" xr6:uid="{F2E2127A-F989-4B64-AD1A-61D95F449D03}" uniqueName="P1076354">
      <xmlPr mapId="1" xpath="/GFI-IZD-POD/ISD-GFI-IZD-POD_1000341/P1076354" xmlDataType="decimal"/>
    </xmlCellPr>
  </singleXmlCell>
  <singleXmlCell id="382" xr6:uid="{D386B51F-CD7F-4375-9065-EAC360579CC2}" r="H72" connectionId="0">
    <xmlCellPr id="1" xr6:uid="{E1D8387A-CD4E-4059-9597-1E15A10BB359}" uniqueName="P1076355">
      <xmlPr mapId="1" xpath="/GFI-IZD-POD/ISD-GFI-IZD-POD_1000341/P1076355" xmlDataType="decimal"/>
    </xmlCellPr>
  </singleXmlCell>
  <singleXmlCell id="383" xr6:uid="{961CB826-855F-4F01-A8B5-CF2A15B8920C}" r="I72" connectionId="0">
    <xmlCellPr id="1" xr6:uid="{D3445A1E-9EA2-4397-8FAA-72C5D18ED544}" uniqueName="P1076356">
      <xmlPr mapId="1" xpath="/GFI-IZD-POD/ISD-GFI-IZD-POD_1000341/P1076356" xmlDataType="decimal"/>
    </xmlCellPr>
  </singleXmlCell>
  <singleXmlCell id="384" xr6:uid="{F9D67A4B-0B7B-409C-8C13-FD7B6E8679A3}" r="H73" connectionId="0">
    <xmlCellPr id="1" xr6:uid="{D0FF1026-6006-41B4-AE2A-B56C80BC4816}" uniqueName="P1076357">
      <xmlPr mapId="1" xpath="/GFI-IZD-POD/ISD-GFI-IZD-POD_1000341/P1076357" xmlDataType="decimal"/>
    </xmlCellPr>
  </singleXmlCell>
  <singleXmlCell id="385" xr6:uid="{6CFC24A5-4C31-4277-A79C-6CC7C8F82410}" r="I73" connectionId="0">
    <xmlCellPr id="1" xr6:uid="{8ACBFF6E-436D-4B81-BCA4-87084C06555C}" uniqueName="P1076358">
      <xmlPr mapId="1" xpath="/GFI-IZD-POD/ISD-GFI-IZD-POD_1000341/P1076358" xmlDataType="decimal"/>
    </xmlCellPr>
  </singleXmlCell>
  <singleXmlCell id="386" xr6:uid="{C79906DE-E2DC-43AB-BE67-A99986869018}" r="H74" connectionId="0">
    <xmlCellPr id="1" xr6:uid="{3351BC8A-5045-452E-8707-CEF293A9EDEF}" uniqueName="P1076359">
      <xmlPr mapId="1" xpath="/GFI-IZD-POD/ISD-GFI-IZD-POD_1000341/P1076359" xmlDataType="decimal"/>
    </xmlCellPr>
  </singleXmlCell>
  <singleXmlCell id="387" xr6:uid="{C2B3DFF2-D3D8-40AF-9176-CB7C61288EB2}" r="I74" connectionId="0">
    <xmlCellPr id="1" xr6:uid="{3EAF4B21-5DE9-444E-9298-DA6062766F4A}" uniqueName="P1076360">
      <xmlPr mapId="1" xpath="/GFI-IZD-POD/ISD-GFI-IZD-POD_1000341/P1076360" xmlDataType="decimal"/>
    </xmlCellPr>
  </singleXmlCell>
  <singleXmlCell id="388" xr6:uid="{54470CBD-DCEB-4DAC-9216-716B7851C987}" r="H76" connectionId="0">
    <xmlCellPr id="1" xr6:uid="{82B66F06-92B3-4CEE-9C38-3EE293688171}" uniqueName="P1076361">
      <xmlPr mapId="1" xpath="/GFI-IZD-POD/ISD-GFI-IZD-POD_1000341/P1076361" xmlDataType="decimal"/>
    </xmlCellPr>
  </singleXmlCell>
  <singleXmlCell id="389" xr6:uid="{CBA6D5C9-F42A-4631-8A7E-6782FD1F33CC}" r="I76" connectionId="0">
    <xmlCellPr id="1" xr6:uid="{4D5A7580-FCEE-44E4-B715-330E9F23198D}" uniqueName="P1076362">
      <xmlPr mapId="1" xpath="/GFI-IZD-POD/ISD-GFI-IZD-POD_1000341/P1076362" xmlDataType="decimal"/>
    </xmlCellPr>
  </singleXmlCell>
  <singleXmlCell id="390" xr6:uid="{6D89ADD4-B621-48EA-8E74-874CC34F4CDC}" r="H77" connectionId="0">
    <xmlCellPr id="1" xr6:uid="{3CFD4547-D975-4BBD-BEC6-A07F94CD9D5D}" uniqueName="P1076363">
      <xmlPr mapId="1" xpath="/GFI-IZD-POD/ISD-GFI-IZD-POD_1000341/P1076363" xmlDataType="decimal"/>
    </xmlCellPr>
  </singleXmlCell>
  <singleXmlCell id="391" xr6:uid="{01A94977-B59C-4657-A003-AF15F7E3AD2D}" r="I77" connectionId="0">
    <xmlCellPr id="1" xr6:uid="{B9B4E99B-916F-4CBB-B384-61ADD3372947}" uniqueName="P1076364">
      <xmlPr mapId="1" xpath="/GFI-IZD-POD/ISD-GFI-IZD-POD_1000341/P1076364" xmlDataType="decimal"/>
    </xmlCellPr>
  </singleXmlCell>
  <singleXmlCell id="392" xr6:uid="{5053985F-9237-47C7-9B67-78DB8DE4B7BD}" r="H78" connectionId="0">
    <xmlCellPr id="1" xr6:uid="{09C38271-B676-4174-8831-A009899CD77D}" uniqueName="P1076365">
      <xmlPr mapId="1" xpath="/GFI-IZD-POD/ISD-GFI-IZD-POD_1000341/P1076365" xmlDataType="decimal"/>
    </xmlCellPr>
  </singleXmlCell>
  <singleXmlCell id="393" xr6:uid="{0A1A507E-31D9-4F58-8547-B47F07CDA9E0}" r="I78" connectionId="0">
    <xmlCellPr id="1" xr6:uid="{E1271420-8AC2-41F1-9CE3-CB44A0778A76}" uniqueName="P1076366">
      <xmlPr mapId="1" xpath="/GFI-IZD-POD/ISD-GFI-IZD-POD_1000341/P1076366" xmlDataType="decimal"/>
    </xmlCellPr>
  </singleXmlCell>
  <singleXmlCell id="394" xr6:uid="{AB6EA069-F910-4D2D-B4B1-2DBF0DC2F03F}" r="H79" connectionId="0">
    <xmlCellPr id="1" xr6:uid="{5177A89A-3F16-4E17-9E39-930C0091FACA}" uniqueName="P1076367">
      <xmlPr mapId="1" xpath="/GFI-IZD-POD/ISD-GFI-IZD-POD_1000341/P1076367" xmlDataType="decimal"/>
    </xmlCellPr>
  </singleXmlCell>
  <singleXmlCell id="395" xr6:uid="{E5E47AD8-E714-445A-9849-E69D8CF1ED5A}" r="I79" connectionId="0">
    <xmlCellPr id="1" xr6:uid="{2591EE43-356C-4509-BF29-FC7BD21D2022}" uniqueName="P1076368">
      <xmlPr mapId="1" xpath="/GFI-IZD-POD/ISD-GFI-IZD-POD_1000341/P1076368" xmlDataType="decimal"/>
    </xmlCellPr>
  </singleXmlCell>
  <singleXmlCell id="396" xr6:uid="{7594B10C-BE4C-4673-998F-39AA5E560FBC}" r="H80" connectionId="0">
    <xmlCellPr id="1" xr6:uid="{827486E0-7D79-4445-9224-0C952C05338B}" uniqueName="P1076369">
      <xmlPr mapId="1" xpath="/GFI-IZD-POD/ISD-GFI-IZD-POD_1000341/P1076369" xmlDataType="decimal"/>
    </xmlCellPr>
  </singleXmlCell>
  <singleXmlCell id="397" xr6:uid="{C27D565B-3C89-4737-82B0-024F9DB58B67}" r="I80" connectionId="0">
    <xmlCellPr id="1" xr6:uid="{D42340E4-4352-4130-8869-4C676442B374}" uniqueName="P1076370">
      <xmlPr mapId="1" xpath="/GFI-IZD-POD/ISD-GFI-IZD-POD_1000341/P1076370" xmlDataType="decimal"/>
    </xmlCellPr>
  </singleXmlCell>
  <singleXmlCell id="398" xr6:uid="{0C302468-93C5-481B-8C17-38A5079C385E}" r="H81" connectionId="0">
    <xmlCellPr id="1" xr6:uid="{745F070A-FC26-42F6-B531-713B57B95C7F}" uniqueName="P1076371">
      <xmlPr mapId="1" xpath="/GFI-IZD-POD/ISD-GFI-IZD-POD_1000341/P1076371" xmlDataType="decimal"/>
    </xmlCellPr>
  </singleXmlCell>
  <singleXmlCell id="399" xr6:uid="{28D4C56F-B5B7-46FF-8C4A-C630E431DAA3}" r="I81" connectionId="0">
    <xmlCellPr id="1" xr6:uid="{3AABB0E5-DA40-4F88-8FEF-6B406D5EF3F1}" uniqueName="P1076372">
      <xmlPr mapId="1" xpath="/GFI-IZD-POD/ISD-GFI-IZD-POD_1000341/P1076372" xmlDataType="decimal"/>
    </xmlCellPr>
  </singleXmlCell>
  <singleXmlCell id="400" xr6:uid="{AD2B380A-D4F8-4F28-A62A-16F0C80F9502}" r="H82" connectionId="0">
    <xmlCellPr id="1" xr6:uid="{2602149B-25F9-4FD8-9891-6C1FBCA61D55}" uniqueName="P1076373">
      <xmlPr mapId="1" xpath="/GFI-IZD-POD/ISD-GFI-IZD-POD_1000341/P1076373" xmlDataType="decimal"/>
    </xmlCellPr>
  </singleXmlCell>
  <singleXmlCell id="401" xr6:uid="{C154FCFE-70F8-466E-BBAB-12A91636A6B6}" r="I82" connectionId="0">
    <xmlCellPr id="1" xr6:uid="{C97581AB-5462-41F8-A4C2-F7AFB553AE70}" uniqueName="P1076374">
      <xmlPr mapId="1" xpath="/GFI-IZD-POD/ISD-GFI-IZD-POD_1000341/P1076374" xmlDataType="decimal"/>
    </xmlCellPr>
  </singleXmlCell>
  <singleXmlCell id="402" xr6:uid="{3890568D-4AA7-4DA2-935E-5DBCAD56E791}" r="H84" connectionId="0">
    <xmlCellPr id="1" xr6:uid="{1BBCEF91-3B5A-4A2A-9F27-BB774E8FCD4A}" uniqueName="P1076375">
      <xmlPr mapId="1" xpath="/GFI-IZD-POD/ISD-GFI-IZD-POD_1000341/P1076375" xmlDataType="decimal"/>
    </xmlCellPr>
  </singleXmlCell>
  <singleXmlCell id="403" xr6:uid="{5AAD9266-1A8D-4F48-9A36-F85D4204C8BC}" r="I84" connectionId="0">
    <xmlCellPr id="1" xr6:uid="{239432E4-0A5E-4DF4-99CA-454BE369C4A5}" uniqueName="P1076376">
      <xmlPr mapId="1" xpath="/GFI-IZD-POD/ISD-GFI-IZD-POD_1000341/P1076376" xmlDataType="decimal"/>
    </xmlCellPr>
  </singleXmlCell>
  <singleXmlCell id="404" xr6:uid="{72FDC70B-27BB-4DB4-A2AD-DCBDC778344B}" r="H85" connectionId="0">
    <xmlCellPr id="1" xr6:uid="{CB6C3C89-F326-42AC-8F76-5BCB9D9B9EF4}" uniqueName="P1076377">
      <xmlPr mapId="1" xpath="/GFI-IZD-POD/ISD-GFI-IZD-POD_1000341/P1076377" xmlDataType="decimal"/>
    </xmlCellPr>
  </singleXmlCell>
  <singleXmlCell id="405" xr6:uid="{22D603A8-8980-4FA8-9A8B-171892E9EC34}" r="I85" connectionId="0">
    <xmlCellPr id="1" xr6:uid="{C73DEC70-059B-4741-B378-9ACE255B3C2F}" uniqueName="P1076378">
      <xmlPr mapId="1" xpath="/GFI-IZD-POD/ISD-GFI-IZD-POD_1000341/P1076378" xmlDataType="decimal"/>
    </xmlCellPr>
  </singleXmlCell>
  <singleXmlCell id="406" xr6:uid="{B270E72F-1CBD-47C0-982A-61DB4041F6AB}" r="H86" connectionId="0">
    <xmlCellPr id="1" xr6:uid="{F9F86888-DC4D-4607-9E7E-F8B65F5FA140}" uniqueName="P1076379">
      <xmlPr mapId="1" xpath="/GFI-IZD-POD/ISD-GFI-IZD-POD_1000341/P1076379" xmlDataType="decimal"/>
    </xmlCellPr>
  </singleXmlCell>
  <singleXmlCell id="407" xr6:uid="{0C8EAA1B-B412-439E-8E2A-3E69BCB0AA9F}" r="I86" connectionId="0">
    <xmlCellPr id="1" xr6:uid="{97C3150A-314F-4940-85D3-305700AA4007}" uniqueName="P1076380">
      <xmlPr mapId="1" xpath="/GFI-IZD-POD/ISD-GFI-IZD-POD_1000341/P1076380" xmlDataType="decimal"/>
    </xmlCellPr>
  </singleXmlCell>
  <singleXmlCell id="408" xr6:uid="{84892B82-D3EB-4352-A91D-AE35BB3D2CB6}" r="H88" connectionId="0">
    <xmlCellPr id="1" xr6:uid="{17988E9D-F588-4B3A-A57A-EDED8FDA1165}" uniqueName="P1076381">
      <xmlPr mapId="1" xpath="/GFI-IZD-POD/ISD-GFI-IZD-POD_1000341/P1076381" xmlDataType="decimal"/>
    </xmlCellPr>
  </singleXmlCell>
  <singleXmlCell id="409" xr6:uid="{B033F91B-346B-4004-9FB1-7E03F3D45EFE}" r="I88" connectionId="0">
    <xmlCellPr id="1" xr6:uid="{21A16CC1-B6AE-493F-8746-B3198DF37616}" uniqueName="P1076382">
      <xmlPr mapId="1" xpath="/GFI-IZD-POD/ISD-GFI-IZD-POD_1000341/P1076382" xmlDataType="decimal"/>
    </xmlCellPr>
  </singleXmlCell>
  <singleXmlCell id="410" xr6:uid="{CBCAAA1B-F929-42FA-A6EA-6A6470527DFD}" r="H89" connectionId="0">
    <xmlCellPr id="1" xr6:uid="{0B2EFF19-0578-43DB-B1A9-6DE2315160F0}" uniqueName="P1076383">
      <xmlPr mapId="1" xpath="/GFI-IZD-POD/ISD-GFI-IZD-POD_1000341/P1076383" xmlDataType="decimal"/>
    </xmlCellPr>
  </singleXmlCell>
  <singleXmlCell id="411" xr6:uid="{466865C4-2336-448C-9F5F-4F914E3F3CBB}" r="I89" connectionId="0">
    <xmlCellPr id="1" xr6:uid="{4CF3A42A-374E-4B1E-8E2D-660841D1AA23}" uniqueName="P1076384">
      <xmlPr mapId="1" xpath="/GFI-IZD-POD/ISD-GFI-IZD-POD_1000341/P1076384" xmlDataType="decimal"/>
    </xmlCellPr>
  </singleXmlCell>
  <singleXmlCell id="412" xr6:uid="{776038F7-B23F-49B6-A196-EC96DE2CE436}" r="H90" connectionId="0">
    <xmlCellPr id="1" xr6:uid="{A2D0DF07-50F7-4C7B-A1CB-C93D04805058}" uniqueName="P1076385">
      <xmlPr mapId="1" xpath="/GFI-IZD-POD/ISD-GFI-IZD-POD_1000341/P1076385" xmlDataType="decimal"/>
    </xmlCellPr>
  </singleXmlCell>
  <singleXmlCell id="413" xr6:uid="{60934979-E922-4ACF-B633-CE4E04D9A5AC}" r="I90" connectionId="0">
    <xmlCellPr id="1" xr6:uid="{96E98F85-9B13-4677-8C96-8BF0BBF8530E}" uniqueName="P1076386">
      <xmlPr mapId="1" xpath="/GFI-IZD-POD/ISD-GFI-IZD-POD_1000341/P1076386" xmlDataType="decimal"/>
    </xmlCellPr>
  </singleXmlCell>
  <singleXmlCell id="414" xr6:uid="{D4B06CD7-C1FC-4356-A349-464810862E34}" r="H91" connectionId="0">
    <xmlCellPr id="1" xr6:uid="{4A4191CA-BECA-43DE-AECC-662D6600B627}" uniqueName="P1076387">
      <xmlPr mapId="1" xpath="/GFI-IZD-POD/ISD-GFI-IZD-POD_1000341/P1076387" xmlDataType="decimal"/>
    </xmlCellPr>
  </singleXmlCell>
  <singleXmlCell id="415" xr6:uid="{8AB26323-AC27-4E5E-A2A9-0406075E6BE2}" r="I91" connectionId="0">
    <xmlCellPr id="1" xr6:uid="{0F15B253-848E-4F0F-9FE0-C0C6C0062C35}" uniqueName="P1076388">
      <xmlPr mapId="1" xpath="/GFI-IZD-POD/ISD-GFI-IZD-POD_1000341/P1076388" xmlDataType="decimal"/>
    </xmlCellPr>
  </singleXmlCell>
  <singleXmlCell id="416" xr6:uid="{CD00392F-8897-4247-BFC7-5EC75BA385BB}" r="H92" connectionId="0">
    <xmlCellPr id="1" xr6:uid="{44A34D9E-B079-4FC8-99AA-65F6D430AFB7}" uniqueName="P1076389">
      <xmlPr mapId="1" xpath="/GFI-IZD-POD/ISD-GFI-IZD-POD_1000341/P1076389" xmlDataType="decimal"/>
    </xmlCellPr>
  </singleXmlCell>
  <singleXmlCell id="417" xr6:uid="{12A81068-C948-44BF-AFAD-856ECF3846D0}" r="I92" connectionId="0">
    <xmlCellPr id="1" xr6:uid="{8359C5B7-193A-4AB3-9AA4-CD531BF84554}" uniqueName="P1076390">
      <xmlPr mapId="1" xpath="/GFI-IZD-POD/ISD-GFI-IZD-POD_1000341/P1076390" xmlDataType="decimal"/>
    </xmlCellPr>
  </singleXmlCell>
  <singleXmlCell id="418" xr6:uid="{6FC01447-A5F2-4DAA-A8B4-D9D4895C230B}" r="H93" connectionId="0">
    <xmlCellPr id="1" xr6:uid="{9ACCD239-96A6-4673-8115-0035A667BF0F}" uniqueName="P1076391">
      <xmlPr mapId="1" xpath="/GFI-IZD-POD/ISD-GFI-IZD-POD_1000341/P1076391" xmlDataType="decimal"/>
    </xmlCellPr>
  </singleXmlCell>
  <singleXmlCell id="419" xr6:uid="{CD1BCFFF-237B-448E-891F-AB015627E0D6}" r="I93" connectionId="0">
    <xmlCellPr id="1" xr6:uid="{2E97EED7-3DB1-4871-B770-F95BF5A6B30C}" uniqueName="P1076392">
      <xmlPr mapId="1" xpath="/GFI-IZD-POD/ISD-GFI-IZD-POD_1000341/P1076392" xmlDataType="decimal"/>
    </xmlCellPr>
  </singleXmlCell>
  <singleXmlCell id="420" xr6:uid="{5B0E7921-B70F-4B48-9B4E-89579AB726C9}" r="H94" connectionId="0">
    <xmlCellPr id="1" xr6:uid="{BB6EF0C0-DBE5-432B-96B1-49E631B0EB2F}" uniqueName="P1076393">
      <xmlPr mapId="1" xpath="/GFI-IZD-POD/ISD-GFI-IZD-POD_1000341/P1076393" xmlDataType="decimal"/>
    </xmlCellPr>
  </singleXmlCell>
  <singleXmlCell id="421" xr6:uid="{0FE2AF3D-CB62-4923-B30E-ECB98E35DE79}" r="I94" connectionId="0">
    <xmlCellPr id="1" xr6:uid="{AF44D2CB-9469-45DD-B093-E4C9702176E4}" uniqueName="P1076394">
      <xmlPr mapId="1" xpath="/GFI-IZD-POD/ISD-GFI-IZD-POD_1000341/P1076394" xmlDataType="decimal"/>
    </xmlCellPr>
  </singleXmlCell>
  <singleXmlCell id="422" xr6:uid="{4AFE5C24-2823-4A0D-B719-5F7C246A2851}" r="H95" connectionId="0">
    <xmlCellPr id="1" xr6:uid="{CA1D75EE-4F84-43AF-8D1D-6DB7D4070FFE}" uniqueName="P1076395">
      <xmlPr mapId="1" xpath="/GFI-IZD-POD/ISD-GFI-IZD-POD_1000341/P1076395" xmlDataType="decimal"/>
    </xmlCellPr>
  </singleXmlCell>
  <singleXmlCell id="423" xr6:uid="{66067AAE-C701-4C73-90E0-F8BB955580DF}" r="I95" connectionId="0">
    <xmlCellPr id="1" xr6:uid="{7E9B9DB8-C2CA-492E-82CF-D81B0FC91FF0}" uniqueName="P1076396">
      <xmlPr mapId="1" xpath="/GFI-IZD-POD/ISD-GFI-IZD-POD_1000341/P1076396" xmlDataType="decimal"/>
    </xmlCellPr>
  </singleXmlCell>
  <singleXmlCell id="424" xr6:uid="{50DCAD72-B0AD-42DC-A59D-65C35F493760}" r="H96" connectionId="0">
    <xmlCellPr id="1" xr6:uid="{9C859405-0D74-49E6-BBED-1880BC25A615}" uniqueName="P1076397">
      <xmlPr mapId="1" xpath="/GFI-IZD-POD/ISD-GFI-IZD-POD_1000341/P1076397" xmlDataType="decimal"/>
    </xmlCellPr>
  </singleXmlCell>
  <singleXmlCell id="425" xr6:uid="{71338775-F57F-4FBF-80D8-A6407FC293E8}" r="I96" connectionId="0">
    <xmlCellPr id="1" xr6:uid="{07D72F9D-C650-4471-A125-053374569516}" uniqueName="P1076398">
      <xmlPr mapId="1" xpath="/GFI-IZD-POD/ISD-GFI-IZD-POD_1000341/P1076398" xmlDataType="decimal"/>
    </xmlCellPr>
  </singleXmlCell>
  <singleXmlCell id="426" xr6:uid="{6786FFFD-D7AC-4479-93EA-14D56DFBA7A5}" r="H97" connectionId="0">
    <xmlCellPr id="1" xr6:uid="{13C1072A-9EC1-4BDB-A758-FCD9AEE71834}" uniqueName="P1076399">
      <xmlPr mapId="1" xpath="/GFI-IZD-POD/ISD-GFI-IZD-POD_1000341/P1076399" xmlDataType="decimal"/>
    </xmlCellPr>
  </singleXmlCell>
  <singleXmlCell id="427" xr6:uid="{CE9D4196-8BE2-41AD-9645-BD7EB1A2A4FE}" r="I97" connectionId="0">
    <xmlCellPr id="1" xr6:uid="{274129C1-2CD9-43E9-9DF5-DDAD0B4AC764}" uniqueName="P1076400">
      <xmlPr mapId="1" xpath="/GFI-IZD-POD/ISD-GFI-IZD-POD_1000341/P1076400" xmlDataType="decimal"/>
    </xmlCellPr>
  </singleXmlCell>
  <singleXmlCell id="428" xr6:uid="{9BEF20C4-F21C-4653-AE9F-02C77713AB2C}" r="H98" connectionId="0">
    <xmlCellPr id="1" xr6:uid="{C6FF418E-ABF3-4DAB-B448-AB6563143D0F}" uniqueName="P1076401">
      <xmlPr mapId="1" xpath="/GFI-IZD-POD/ISD-GFI-IZD-POD_1000341/P1076401" xmlDataType="decimal"/>
    </xmlCellPr>
  </singleXmlCell>
  <singleXmlCell id="429" xr6:uid="{C245DB41-76B1-4FE8-88A5-5BC8FD367097}" r="I98" connectionId="0">
    <xmlCellPr id="1" xr6:uid="{3AE891C0-EE0D-4D9C-B9B0-FF21B634A22F}" uniqueName="P1076402">
      <xmlPr mapId="1" xpath="/GFI-IZD-POD/ISD-GFI-IZD-POD_1000341/P1076402" xmlDataType="decimal"/>
    </xmlCellPr>
  </singleXmlCell>
  <singleXmlCell id="430" xr6:uid="{E3902DDA-649B-4B06-8088-460BA00DFCAC}" r="H99" connectionId="0">
    <xmlCellPr id="1" xr6:uid="{14D5E6B7-84F8-4D62-B813-5ABCA6F5D25A}" uniqueName="P1076403">
      <xmlPr mapId="1" xpath="/GFI-IZD-POD/ISD-GFI-IZD-POD_1000341/P1076403" xmlDataType="decimal"/>
    </xmlCellPr>
  </singleXmlCell>
  <singleXmlCell id="431" xr6:uid="{4D9BBE7C-7227-44B9-B66D-11D13675D6E8}" r="I99" connectionId="0">
    <xmlCellPr id="1" xr6:uid="{5E3FDF10-CE70-4D6F-A182-5DA9E207178F}" uniqueName="P1076404">
      <xmlPr mapId="1" xpath="/GFI-IZD-POD/ISD-GFI-IZD-POD_1000341/P1076404" xmlDataType="decimal"/>
    </xmlCellPr>
  </singleXmlCell>
  <singleXmlCell id="432" xr6:uid="{2A28D774-4237-4BB5-AEF6-0051F671AAD2}" r="H100" connectionId="0">
    <xmlCellPr id="1" xr6:uid="{649A703C-B08A-464B-88E8-82511C3163CF}" uniqueName="P1076405">
      <xmlPr mapId="1" xpath="/GFI-IZD-POD/ISD-GFI-IZD-POD_1000341/P1076405" xmlDataType="decimal"/>
    </xmlCellPr>
  </singleXmlCell>
  <singleXmlCell id="433" xr6:uid="{77116495-6184-4C2A-8A66-9546B23F2400}" r="I100" connectionId="0">
    <xmlCellPr id="1" xr6:uid="{461758DC-3764-4C37-B808-63EE73F55030}" uniqueName="P1076406">
      <xmlPr mapId="1" xpath="/GFI-IZD-POD/ISD-GFI-IZD-POD_1000341/P1076406" xmlDataType="decimal"/>
    </xmlCellPr>
  </singleXmlCell>
  <singleXmlCell id="434" xr6:uid="{A5023E87-143B-4EB6-9AAC-C1808E11CD85}" r="H102" connectionId="0">
    <xmlCellPr id="1" xr6:uid="{927F7480-DFF1-444D-977F-54AE4978942C}" uniqueName="P1076407">
      <xmlPr mapId="1" xpath="/GFI-IZD-POD/ISD-GFI-IZD-POD_1000341/P1076407" xmlDataType="decimal"/>
    </xmlCellPr>
  </singleXmlCell>
  <singleXmlCell id="435" xr6:uid="{97A64C37-F654-45F9-BA2A-B9081B472218}" r="I102" connectionId="0">
    <xmlCellPr id="1" xr6:uid="{33FD9474-B640-4E15-B7CE-0519E5A560B2}" uniqueName="P1076408">
      <xmlPr mapId="1" xpath="/GFI-IZD-POD/ISD-GFI-IZD-POD_1000341/P1076408" xmlDataType="decimal"/>
    </xmlCellPr>
  </singleXmlCell>
  <singleXmlCell id="436" xr6:uid="{3308020B-2B3C-4ABE-AB88-F275F536D0F4}" r="H103" connectionId="0">
    <xmlCellPr id="1" xr6:uid="{8B0DCBE2-E7C7-499C-91A7-EE7CE6A6A6CE}" uniqueName="P1076409">
      <xmlPr mapId="1" xpath="/GFI-IZD-POD/ISD-GFI-IZD-POD_1000341/P1076409" xmlDataType="decimal"/>
    </xmlCellPr>
  </singleXmlCell>
  <singleXmlCell id="437" xr6:uid="{710B71A6-B897-4FD9-962A-353B3C1BB899}" r="I103" connectionId="0">
    <xmlCellPr id="1" xr6:uid="{9AD8CD46-7ED2-44B7-9E7B-DB20EA9C0A6E}" uniqueName="P1076410">
      <xmlPr mapId="1" xpath="/GFI-IZD-POD/ISD-GFI-IZD-POD_1000341/P1076410" xmlDataType="decimal"/>
    </xmlCellPr>
  </singleXmlCell>
  <singleXmlCell id="438" xr6:uid="{59D32413-3504-4FBD-9B9A-3E7452C5E809}" r="H104" connectionId="0">
    <xmlCellPr id="1" xr6:uid="{EF2A427B-76D1-4872-AC21-1F41CB23961D}" uniqueName="P1076411">
      <xmlPr mapId="1" xpath="/GFI-IZD-POD/ISD-GFI-IZD-POD_1000341/P1076411" xmlDataType="decimal"/>
    </xmlCellPr>
  </singleXmlCell>
  <singleXmlCell id="439" xr6:uid="{3CEC361E-444D-444E-A782-945FEF12FE65}" r="I104" connectionId="0">
    <xmlCellPr id="1" xr6:uid="{E9466FA7-C912-4ADC-98B5-C535016E41BB}"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6" xr6:uid="{33C48252-60FE-4BC3-8F52-C66588B3DA17}" r="H8" connectionId="0">
    <xmlCellPr id="1" xr6:uid="{CC92B1ED-72B3-4A4F-A482-B6C63FC97CB1}" uniqueName="P1076413">
      <xmlPr mapId="1" xpath="/GFI-IZD-POD/NTI-GFI-IZD-POD_1000342/P1076413" xmlDataType="decimal"/>
    </xmlCellPr>
  </singleXmlCell>
  <singleXmlCell id="277" xr6:uid="{3C142279-85BC-4A3A-BAB5-815A7082049B}" r="I8" connectionId="0">
    <xmlCellPr id="1" xr6:uid="{C55B6DA9-51D6-45C2-9482-380DD9629CBA}" uniqueName="P1076414">
      <xmlPr mapId="1" xpath="/GFI-IZD-POD/NTI-GFI-IZD-POD_1000342/P1076414" xmlDataType="decimal"/>
    </xmlCellPr>
  </singleXmlCell>
  <singleXmlCell id="440" xr6:uid="{0E33CACA-E67A-4208-BD1E-7792201A34A8}" r="H9" connectionId="0">
    <xmlCellPr id="1" xr6:uid="{BC79485C-0475-47C5-AF67-EE702C129B22}" uniqueName="P1076415">
      <xmlPr mapId="1" xpath="/GFI-IZD-POD/NTI-GFI-IZD-POD_1000342/P1076415" xmlDataType="decimal"/>
    </xmlCellPr>
  </singleXmlCell>
  <singleXmlCell id="441" xr6:uid="{A1B36ADF-A289-445F-8902-71D050C3B190}" r="I9" connectionId="0">
    <xmlCellPr id="1" xr6:uid="{5F9C9DD0-BFBF-4677-8D9C-496AA33F5CB2}" uniqueName="P1076416">
      <xmlPr mapId="1" xpath="/GFI-IZD-POD/NTI-GFI-IZD-POD_1000342/P1076416" xmlDataType="decimal"/>
    </xmlCellPr>
  </singleXmlCell>
  <singleXmlCell id="442" xr6:uid="{975CFDFD-818A-432C-8589-3EEF13BA3B0D}" r="H10" connectionId="0">
    <xmlCellPr id="1" xr6:uid="{A28BDAA2-F7F4-4DE6-A3F0-A722F5B089DC}" uniqueName="P1076417">
      <xmlPr mapId="1" xpath="/GFI-IZD-POD/NTI-GFI-IZD-POD_1000342/P1076417" xmlDataType="decimal"/>
    </xmlCellPr>
  </singleXmlCell>
  <singleXmlCell id="443" xr6:uid="{4797C693-AFA1-4F59-9636-FC419AEB2C1E}" r="I10" connectionId="0">
    <xmlCellPr id="1" xr6:uid="{A6E35059-9C2E-4ADA-98C3-2746020445E2}" uniqueName="P1076418">
      <xmlPr mapId="1" xpath="/GFI-IZD-POD/NTI-GFI-IZD-POD_1000342/P1076418" xmlDataType="decimal"/>
    </xmlCellPr>
  </singleXmlCell>
  <singleXmlCell id="444" xr6:uid="{014A00B1-1293-48F8-B6F9-12B1C560A676}" r="H11" connectionId="0">
    <xmlCellPr id="1" xr6:uid="{49C9E464-3AA2-4584-A994-87A0C9A5E845}" uniqueName="P1076419">
      <xmlPr mapId="1" xpath="/GFI-IZD-POD/NTI-GFI-IZD-POD_1000342/P1076419" xmlDataType="decimal"/>
    </xmlCellPr>
  </singleXmlCell>
  <singleXmlCell id="445" xr6:uid="{E592B0EE-8DD0-4F5A-8393-51B9541E4952}" r="I11" connectionId="0">
    <xmlCellPr id="1" xr6:uid="{E2E49FB0-5E6B-4F24-ADC5-DF08932ACAB5}" uniqueName="P1076420">
      <xmlPr mapId="1" xpath="/GFI-IZD-POD/NTI-GFI-IZD-POD_1000342/P1076420" xmlDataType="decimal"/>
    </xmlCellPr>
  </singleXmlCell>
  <singleXmlCell id="446" xr6:uid="{3226F469-02FA-427A-B760-BF8E357927AC}" r="H12" connectionId="0">
    <xmlCellPr id="1" xr6:uid="{CBD1619F-62BC-4B99-8260-938EA54663EC}" uniqueName="P1076421">
      <xmlPr mapId="1" xpath="/GFI-IZD-POD/NTI-GFI-IZD-POD_1000342/P1076421" xmlDataType="decimal"/>
    </xmlCellPr>
  </singleXmlCell>
  <singleXmlCell id="447" xr6:uid="{9EBF1C56-BC62-4AED-BE77-A9B91B7A3C84}" r="I12" connectionId="0">
    <xmlCellPr id="1" xr6:uid="{FD75A64F-2F31-4730-9741-E653BBE588F0}" uniqueName="P1076422">
      <xmlPr mapId="1" xpath="/GFI-IZD-POD/NTI-GFI-IZD-POD_1000342/P1076422" xmlDataType="decimal"/>
    </xmlCellPr>
  </singleXmlCell>
  <singleXmlCell id="448" xr6:uid="{17F24098-49D2-412F-8594-C311DE7E2C56}" r="H13" connectionId="0">
    <xmlCellPr id="1" xr6:uid="{9BE80884-7624-4ACF-B169-5A64DE58E852}" uniqueName="P1076423">
      <xmlPr mapId="1" xpath="/GFI-IZD-POD/NTI-GFI-IZD-POD_1000342/P1076423" xmlDataType="decimal"/>
    </xmlCellPr>
  </singleXmlCell>
  <singleXmlCell id="449" xr6:uid="{22B6C958-5267-4A8B-B9B1-2FA1C5BF24C8}" r="I13" connectionId="0">
    <xmlCellPr id="1" xr6:uid="{07E9C0E9-CC4A-4160-84AA-B815DB87FA23}" uniqueName="P1076424">
      <xmlPr mapId="1" xpath="/GFI-IZD-POD/NTI-GFI-IZD-POD_1000342/P1076424" xmlDataType="decimal"/>
    </xmlCellPr>
  </singleXmlCell>
  <singleXmlCell id="450" xr6:uid="{0C1A8485-0924-45BC-A6F3-B29A2354444A}" r="H14" connectionId="0">
    <xmlCellPr id="1" xr6:uid="{7BD05ECB-473E-4C9F-A554-910E1C6EF6D9}" uniqueName="P1076425">
      <xmlPr mapId="1" xpath="/GFI-IZD-POD/NTI-GFI-IZD-POD_1000342/P1076425" xmlDataType="decimal"/>
    </xmlCellPr>
  </singleXmlCell>
  <singleXmlCell id="451" xr6:uid="{8732AFEF-9B24-4420-ABD9-B59C2FCF07B6}" r="I14" connectionId="0">
    <xmlCellPr id="1" xr6:uid="{BEC9DB36-DB57-4BAB-8041-576D1313E839}" uniqueName="P1076426">
      <xmlPr mapId="1" xpath="/GFI-IZD-POD/NTI-GFI-IZD-POD_1000342/P1076426" xmlDataType="decimal"/>
    </xmlCellPr>
  </singleXmlCell>
  <singleXmlCell id="452" xr6:uid="{6F77D11C-E992-4A2F-9592-130366DD0590}" r="H15" connectionId="0">
    <xmlCellPr id="1" xr6:uid="{79497826-DCA0-45ED-A044-C52FB26DE049}" uniqueName="P1076427">
      <xmlPr mapId="1" xpath="/GFI-IZD-POD/NTI-GFI-IZD-POD_1000342/P1076427" xmlDataType="decimal"/>
    </xmlCellPr>
  </singleXmlCell>
  <singleXmlCell id="453" xr6:uid="{3923B47F-EFF3-4DCC-9B82-B70BC9F6C3A8}" r="I15" connectionId="0">
    <xmlCellPr id="1" xr6:uid="{1B7D4E26-8772-41EA-8F7F-B9EA9977AC62}" uniqueName="P1076428">
      <xmlPr mapId="1" xpath="/GFI-IZD-POD/NTI-GFI-IZD-POD_1000342/P1076428" xmlDataType="decimal"/>
    </xmlCellPr>
  </singleXmlCell>
  <singleXmlCell id="454" xr6:uid="{7C52F667-104C-4C0F-8180-9C744AECB622}" r="H16" connectionId="0">
    <xmlCellPr id="1" xr6:uid="{94A1F2B3-C637-4B11-AD05-896D0D10AD9E}" uniqueName="P1076429">
      <xmlPr mapId="1" xpath="/GFI-IZD-POD/NTI-GFI-IZD-POD_1000342/P1076429" xmlDataType="decimal"/>
    </xmlCellPr>
  </singleXmlCell>
  <singleXmlCell id="455" xr6:uid="{F378EC98-B6D8-49CD-B0D0-873292D82599}" r="I16" connectionId="0">
    <xmlCellPr id="1" xr6:uid="{FEB7FE7D-1E32-44EB-A8A5-C2EA48CD0719}" uniqueName="P1076430">
      <xmlPr mapId="1" xpath="/GFI-IZD-POD/NTI-GFI-IZD-POD_1000342/P1076430" xmlDataType="decimal"/>
    </xmlCellPr>
  </singleXmlCell>
  <singleXmlCell id="456" xr6:uid="{15274E18-C77A-41F3-AC2C-551AA789F631}" r="H17" connectionId="0">
    <xmlCellPr id="1" xr6:uid="{AE62CB13-2C66-4DB6-989E-676B6474BEFD}" uniqueName="P1076431">
      <xmlPr mapId="1" xpath="/GFI-IZD-POD/NTI-GFI-IZD-POD_1000342/P1076431" xmlDataType="decimal"/>
    </xmlCellPr>
  </singleXmlCell>
  <singleXmlCell id="457" xr6:uid="{AA51B291-2154-4B3B-8253-FF2D6BDEB455}" r="I17" connectionId="0">
    <xmlCellPr id="1" xr6:uid="{3F8B3514-D42B-482B-808D-95449710A140}" uniqueName="P1076432">
      <xmlPr mapId="1" xpath="/GFI-IZD-POD/NTI-GFI-IZD-POD_1000342/P1076432" xmlDataType="decimal"/>
    </xmlCellPr>
  </singleXmlCell>
  <singleXmlCell id="458" xr6:uid="{2EB2CEA4-6B0C-4B6C-9EA3-312817F05A91}" r="H18" connectionId="0">
    <xmlCellPr id="1" xr6:uid="{8107638B-F72A-4472-87CF-2EA50311C6D3}" uniqueName="P1076433">
      <xmlPr mapId="1" xpath="/GFI-IZD-POD/NTI-GFI-IZD-POD_1000342/P1076433" xmlDataType="decimal"/>
    </xmlCellPr>
  </singleXmlCell>
  <singleXmlCell id="459" xr6:uid="{ECEE8126-C9D8-4C61-A754-0775AE686C2A}" r="I18" connectionId="0">
    <xmlCellPr id="1" xr6:uid="{92A4C00E-62FE-429C-9656-2E7838C77D2C}" uniqueName="P1076434">
      <xmlPr mapId="1" xpath="/GFI-IZD-POD/NTI-GFI-IZD-POD_1000342/P1076434" xmlDataType="decimal"/>
    </xmlCellPr>
  </singleXmlCell>
  <singleXmlCell id="460" xr6:uid="{4FCD861B-86EF-44BC-98B9-21B007738B8E}" r="H19" connectionId="0">
    <xmlCellPr id="1" xr6:uid="{BCBD7706-6565-4600-8880-AF61EE572363}" uniqueName="P1076435">
      <xmlPr mapId="1" xpath="/GFI-IZD-POD/NTI-GFI-IZD-POD_1000342/P1076435" xmlDataType="decimal"/>
    </xmlCellPr>
  </singleXmlCell>
  <singleXmlCell id="461" xr6:uid="{CC7AFFA1-AEF7-420E-993A-094C9E729251}" r="I19" connectionId="0">
    <xmlCellPr id="1" xr6:uid="{3BBCA490-2FB7-4695-B941-45AF9F9B3D97}" uniqueName="P1076436">
      <xmlPr mapId="1" xpath="/GFI-IZD-POD/NTI-GFI-IZD-POD_1000342/P1076436" xmlDataType="decimal"/>
    </xmlCellPr>
  </singleXmlCell>
  <singleXmlCell id="462" xr6:uid="{88C4470F-0E40-48C6-880E-93B779CE77B5}" r="H20" connectionId="0">
    <xmlCellPr id="1" xr6:uid="{81E5FA7A-D841-4775-A0FC-3A8EB985A5FF}" uniqueName="P1076437">
      <xmlPr mapId="1" xpath="/GFI-IZD-POD/NTI-GFI-IZD-POD_1000342/P1076437" xmlDataType="decimal"/>
    </xmlCellPr>
  </singleXmlCell>
  <singleXmlCell id="463" xr6:uid="{BD2E1FD5-9CF0-436D-BAA5-3292FC20184E}" r="I20" connectionId="0">
    <xmlCellPr id="1" xr6:uid="{F8FF1D83-B48B-49D0-B38B-3CE99CAA435B}" uniqueName="P1076438">
      <xmlPr mapId="1" xpath="/GFI-IZD-POD/NTI-GFI-IZD-POD_1000342/P1076438" xmlDataType="decimal"/>
    </xmlCellPr>
  </singleXmlCell>
  <singleXmlCell id="464" xr6:uid="{F036AFCF-1E46-44D8-A03B-C2D8A6B5C77E}" r="H21" connectionId="0">
    <xmlCellPr id="1" xr6:uid="{C79F1C76-14C9-4CFC-A208-398C9C88656B}" uniqueName="P1076439">
      <xmlPr mapId="1" xpath="/GFI-IZD-POD/NTI-GFI-IZD-POD_1000342/P1076439" xmlDataType="decimal"/>
    </xmlCellPr>
  </singleXmlCell>
  <singleXmlCell id="465" xr6:uid="{ED05F01D-0956-49BE-A478-16ECF6E920DD}" r="I21" connectionId="0">
    <xmlCellPr id="1" xr6:uid="{664B7F8F-4D05-45DC-91CB-D44B8C7747CA}" uniqueName="P1076440">
      <xmlPr mapId="1" xpath="/GFI-IZD-POD/NTI-GFI-IZD-POD_1000342/P1076440" xmlDataType="decimal"/>
    </xmlCellPr>
  </singleXmlCell>
  <singleXmlCell id="466" xr6:uid="{9E25D7BF-6583-4C0A-BCE1-8D5DC27A244C}" r="H22" connectionId="0">
    <xmlCellPr id="1" xr6:uid="{9DF62D56-83F5-4C2F-ACC6-81C312C066CF}" uniqueName="P1076441">
      <xmlPr mapId="1" xpath="/GFI-IZD-POD/NTI-GFI-IZD-POD_1000342/P1076441" xmlDataType="decimal"/>
    </xmlCellPr>
  </singleXmlCell>
  <singleXmlCell id="467" xr6:uid="{D2FA8A28-B805-43DD-83F1-B66E32A56D43}" r="I22" connectionId="0">
    <xmlCellPr id="1" xr6:uid="{3CF4C72A-B7BA-4398-A29E-14616AB2CC3D}" uniqueName="P1076442">
      <xmlPr mapId="1" xpath="/GFI-IZD-POD/NTI-GFI-IZD-POD_1000342/P1076442" xmlDataType="decimal"/>
    </xmlCellPr>
  </singleXmlCell>
  <singleXmlCell id="468" xr6:uid="{4F3A65C8-3CA7-426F-ACF0-F131DA5B8D33}" r="H23" connectionId="0">
    <xmlCellPr id="1" xr6:uid="{7FE20E2E-45DE-41AB-A1A0-637DF03C4A19}" uniqueName="P1076443">
      <xmlPr mapId="1" xpath="/GFI-IZD-POD/NTI-GFI-IZD-POD_1000342/P1076443" xmlDataType="decimal"/>
    </xmlCellPr>
  </singleXmlCell>
  <singleXmlCell id="469" xr6:uid="{D59E2A34-89B4-43E4-B30E-9BEE7A022746}" r="I23" connectionId="0">
    <xmlCellPr id="1" xr6:uid="{95EF5F3A-2BB0-4FEA-8F68-B9209E3677ED}" uniqueName="P1076444">
      <xmlPr mapId="1" xpath="/GFI-IZD-POD/NTI-GFI-IZD-POD_1000342/P1076444" xmlDataType="decimal"/>
    </xmlCellPr>
  </singleXmlCell>
  <singleXmlCell id="470" xr6:uid="{6BDA9301-930C-4ACD-BD4B-84E6D41F10B0}" r="H24" connectionId="0">
    <xmlCellPr id="1" xr6:uid="{88F5991F-A4B0-4D80-BF36-AF37E7469C1F}" uniqueName="P1076445">
      <xmlPr mapId="1" xpath="/GFI-IZD-POD/NTI-GFI-IZD-POD_1000342/P1076445" xmlDataType="decimal"/>
    </xmlCellPr>
  </singleXmlCell>
  <singleXmlCell id="471" xr6:uid="{4174D8FE-354A-4F4F-B3FD-D30F8B1098DE}" r="I24" connectionId="0">
    <xmlCellPr id="1" xr6:uid="{609E3C77-44CC-489E-942D-A1064958B0DB}" uniqueName="P1076446">
      <xmlPr mapId="1" xpath="/GFI-IZD-POD/NTI-GFI-IZD-POD_1000342/P1076446" xmlDataType="decimal"/>
    </xmlCellPr>
  </singleXmlCell>
  <singleXmlCell id="472" xr6:uid="{8EC063E5-E4CD-4209-A4B2-8CBC5EA669DA}" r="H25" connectionId="0">
    <xmlCellPr id="1" xr6:uid="{7FCCC10C-B977-4C95-8613-9234A06CE38D}" uniqueName="P1076447">
      <xmlPr mapId="1" xpath="/GFI-IZD-POD/NTI-GFI-IZD-POD_1000342/P1076447" xmlDataType="decimal"/>
    </xmlCellPr>
  </singleXmlCell>
  <singleXmlCell id="473" xr6:uid="{5037433D-DFEB-4900-B006-0DFBDC3CD730}" r="I25" connectionId="0">
    <xmlCellPr id="1" xr6:uid="{84AF0CDF-9FEE-4DA2-9409-32B9CEE4E074}" uniqueName="P1076448">
      <xmlPr mapId="1" xpath="/GFI-IZD-POD/NTI-GFI-IZD-POD_1000342/P1076448" xmlDataType="decimal"/>
    </xmlCellPr>
  </singleXmlCell>
  <singleXmlCell id="474" xr6:uid="{76C6196D-F564-4BF9-8AA0-35CFB920FBEC}" r="H26" connectionId="0">
    <xmlCellPr id="1" xr6:uid="{9A8DD842-E637-4271-A86F-E560CDD85C88}" uniqueName="P1076449">
      <xmlPr mapId="1" xpath="/GFI-IZD-POD/NTI-GFI-IZD-POD_1000342/P1076449" xmlDataType="decimal"/>
    </xmlCellPr>
  </singleXmlCell>
  <singleXmlCell id="475" xr6:uid="{A819EE39-BF01-4193-9C60-76992812B601}" r="I26" connectionId="0">
    <xmlCellPr id="1" xr6:uid="{0A89DA00-8BD8-4FEA-B047-B38221998498}" uniqueName="P1076450">
      <xmlPr mapId="1" xpath="/GFI-IZD-POD/NTI-GFI-IZD-POD_1000342/P1076450" xmlDataType="decimal"/>
    </xmlCellPr>
  </singleXmlCell>
  <singleXmlCell id="476" xr6:uid="{CD2302CD-9F6D-4DA9-A734-9140814F98C1}" r="H27" connectionId="0">
    <xmlCellPr id="1" xr6:uid="{293E375A-261A-4035-82E7-158BB7E50459}" uniqueName="P1076451">
      <xmlPr mapId="1" xpath="/GFI-IZD-POD/NTI-GFI-IZD-POD_1000342/P1076451" xmlDataType="decimal"/>
    </xmlCellPr>
  </singleXmlCell>
  <singleXmlCell id="477" xr6:uid="{2472D193-19D9-4AC9-9E54-D47717450684}" r="I27" connectionId="0">
    <xmlCellPr id="1" xr6:uid="{793D061C-FEEB-4AFE-AA0A-0A276DF69EDA}" uniqueName="P1076452">
      <xmlPr mapId="1" xpath="/GFI-IZD-POD/NTI-GFI-IZD-POD_1000342/P1076452" xmlDataType="decimal"/>
    </xmlCellPr>
  </singleXmlCell>
  <singleXmlCell id="478" xr6:uid="{5BE0B226-BEAD-47CE-9BB2-B54C478AA047}" r="H29" connectionId="0">
    <xmlCellPr id="1" xr6:uid="{150E3E8F-2C32-4544-B376-B55F7534091A}" uniqueName="P1076453">
      <xmlPr mapId="1" xpath="/GFI-IZD-POD/NTI-GFI-IZD-POD_1000342/P1076453" xmlDataType="decimal"/>
    </xmlCellPr>
  </singleXmlCell>
  <singleXmlCell id="479" xr6:uid="{5089674E-E5C7-421D-9168-26A7AC737656}" r="I29" connectionId="0">
    <xmlCellPr id="1" xr6:uid="{9EB6F56C-9FED-4803-962F-332C9F8A47B0}" uniqueName="P1076454">
      <xmlPr mapId="1" xpath="/GFI-IZD-POD/NTI-GFI-IZD-POD_1000342/P1076454" xmlDataType="decimal"/>
    </xmlCellPr>
  </singleXmlCell>
  <singleXmlCell id="480" xr6:uid="{F18D9BF5-C94D-4604-9117-9961C99FF084}" r="H30" connectionId="0">
    <xmlCellPr id="1" xr6:uid="{42F14C6E-CCE3-438B-91C4-8DDB7EEA6251}" uniqueName="P1076455">
      <xmlPr mapId="1" xpath="/GFI-IZD-POD/NTI-GFI-IZD-POD_1000342/P1076455" xmlDataType="decimal"/>
    </xmlCellPr>
  </singleXmlCell>
  <singleXmlCell id="481" xr6:uid="{1CF8F849-714C-4CAD-BC98-FAA0811C699C}" r="I30" connectionId="0">
    <xmlCellPr id="1" xr6:uid="{D2863B65-B815-4244-9A02-293586FFA917}" uniqueName="P1076456">
      <xmlPr mapId="1" xpath="/GFI-IZD-POD/NTI-GFI-IZD-POD_1000342/P1076456" xmlDataType="decimal"/>
    </xmlCellPr>
  </singleXmlCell>
  <singleXmlCell id="482" xr6:uid="{628B792A-86CF-4575-AF9F-B0911DDB30BE}" r="H31" connectionId="0">
    <xmlCellPr id="1" xr6:uid="{8F068F58-B922-454A-BBD2-FA7C8BDA7AA8}" uniqueName="P1076457">
      <xmlPr mapId="1" xpath="/GFI-IZD-POD/NTI-GFI-IZD-POD_1000342/P1076457" xmlDataType="decimal"/>
    </xmlCellPr>
  </singleXmlCell>
  <singleXmlCell id="483" xr6:uid="{1A8DAC13-C9A6-4FF5-B522-7CFF7A167AD5}" r="I31" connectionId="0">
    <xmlCellPr id="1" xr6:uid="{02B47FD9-01A6-4694-910E-68A5E0655078}" uniqueName="P1076458">
      <xmlPr mapId="1" xpath="/GFI-IZD-POD/NTI-GFI-IZD-POD_1000342/P1076458" xmlDataType="decimal"/>
    </xmlCellPr>
  </singleXmlCell>
  <singleXmlCell id="484" xr6:uid="{93518B6B-50C9-41E6-9C23-BF63BB17BBDA}" r="H32" connectionId="0">
    <xmlCellPr id="1" xr6:uid="{E937E0FF-70D5-4261-8479-3DC55C7A44A0}" uniqueName="P1076459">
      <xmlPr mapId="1" xpath="/GFI-IZD-POD/NTI-GFI-IZD-POD_1000342/P1076459" xmlDataType="decimal"/>
    </xmlCellPr>
  </singleXmlCell>
  <singleXmlCell id="485" xr6:uid="{6BE40EF8-7FA7-4FDE-8940-E138FA963586}" r="I32" connectionId="0">
    <xmlCellPr id="1" xr6:uid="{FDCFC250-29B6-426F-B629-F26B28292DB6}" uniqueName="P1076460">
      <xmlPr mapId="1" xpath="/GFI-IZD-POD/NTI-GFI-IZD-POD_1000342/P1076460" xmlDataType="decimal"/>
    </xmlCellPr>
  </singleXmlCell>
  <singleXmlCell id="486" xr6:uid="{A7D572DA-BA79-454F-A8D4-5061215DE459}" r="H33" connectionId="0">
    <xmlCellPr id="1" xr6:uid="{144C45A6-04F2-4D87-90DD-E238E8E3824B}" uniqueName="P1076461">
      <xmlPr mapId="1" xpath="/GFI-IZD-POD/NTI-GFI-IZD-POD_1000342/P1076461" xmlDataType="decimal"/>
    </xmlCellPr>
  </singleXmlCell>
  <singleXmlCell id="487" xr6:uid="{1799DDCB-0E97-4F8C-B749-2C11679F4D81}" r="I33" connectionId="0">
    <xmlCellPr id="1" xr6:uid="{BB8568C3-AD1E-47EF-B390-F5F52BFD7EC0}" uniqueName="P1076462">
      <xmlPr mapId="1" xpath="/GFI-IZD-POD/NTI-GFI-IZD-POD_1000342/P1076462" xmlDataType="decimal"/>
    </xmlCellPr>
  </singleXmlCell>
  <singleXmlCell id="488" xr6:uid="{C987DBF4-F121-4CA5-B3EA-0C1653743616}" r="H34" connectionId="0">
    <xmlCellPr id="1" xr6:uid="{F3CD8EDC-B39B-4935-ACCF-66C583D2482D}" uniqueName="P1076463">
      <xmlPr mapId="1" xpath="/GFI-IZD-POD/NTI-GFI-IZD-POD_1000342/P1076463" xmlDataType="decimal"/>
    </xmlCellPr>
  </singleXmlCell>
  <singleXmlCell id="489" xr6:uid="{363586E6-7875-404D-BE3F-FF90C48F64EE}" r="I34" connectionId="0">
    <xmlCellPr id="1" xr6:uid="{0183822C-0281-4F6F-9090-8CFBF4454300}" uniqueName="P1076464">
      <xmlPr mapId="1" xpath="/GFI-IZD-POD/NTI-GFI-IZD-POD_1000342/P1076464" xmlDataType="decimal"/>
    </xmlCellPr>
  </singleXmlCell>
  <singleXmlCell id="490" xr6:uid="{D2B6568B-D05F-4A47-B3D0-1310491BAC14}" r="H35" connectionId="0">
    <xmlCellPr id="1" xr6:uid="{2FDAC3F1-C094-48EF-93A5-CBAC3AE3B474}" uniqueName="P1076465">
      <xmlPr mapId="1" xpath="/GFI-IZD-POD/NTI-GFI-IZD-POD_1000342/P1076465" xmlDataType="decimal"/>
    </xmlCellPr>
  </singleXmlCell>
  <singleXmlCell id="491" xr6:uid="{44DD1A65-14C9-4064-A39B-900B7D9F3329}" r="I35" connectionId="0">
    <xmlCellPr id="1" xr6:uid="{6F809FA8-994D-43FB-9C23-BA0C5C26F4FB}" uniqueName="P1076466">
      <xmlPr mapId="1" xpath="/GFI-IZD-POD/NTI-GFI-IZD-POD_1000342/P1076466" xmlDataType="decimal"/>
    </xmlCellPr>
  </singleXmlCell>
  <singleXmlCell id="492" xr6:uid="{E75CF203-9BB1-4146-B216-FFFFD2005E5B}" r="H36" connectionId="0">
    <xmlCellPr id="1" xr6:uid="{5A1D46AA-53FA-4795-89F2-AE52C43C54C2}" uniqueName="P1076467">
      <xmlPr mapId="1" xpath="/GFI-IZD-POD/NTI-GFI-IZD-POD_1000342/P1076467" xmlDataType="decimal"/>
    </xmlCellPr>
  </singleXmlCell>
  <singleXmlCell id="493" xr6:uid="{7E0F4CD0-568F-4016-91D6-5BF3427FFAE5}" r="I36" connectionId="0">
    <xmlCellPr id="1" xr6:uid="{A5895E64-AF1C-455F-9531-A38D057D92E1}" uniqueName="P1076468">
      <xmlPr mapId="1" xpath="/GFI-IZD-POD/NTI-GFI-IZD-POD_1000342/P1076468" xmlDataType="decimal"/>
    </xmlCellPr>
  </singleXmlCell>
  <singleXmlCell id="494" xr6:uid="{3E0BB9C1-24FF-410E-AD87-1564F07A457C}" r="H37" connectionId="0">
    <xmlCellPr id="1" xr6:uid="{F32AAE78-D07A-4A77-B359-710905183A34}" uniqueName="P1076469">
      <xmlPr mapId="1" xpath="/GFI-IZD-POD/NTI-GFI-IZD-POD_1000342/P1076469" xmlDataType="decimal"/>
    </xmlCellPr>
  </singleXmlCell>
  <singleXmlCell id="495" xr6:uid="{1BE51F91-82DD-4FE9-80BA-4AD6E7044748}" r="I37" connectionId="0">
    <xmlCellPr id="1" xr6:uid="{43525FD4-AC66-4E55-B8DB-E88847579CB0}" uniqueName="P1076470">
      <xmlPr mapId="1" xpath="/GFI-IZD-POD/NTI-GFI-IZD-POD_1000342/P1076470" xmlDataType="decimal"/>
    </xmlCellPr>
  </singleXmlCell>
  <singleXmlCell id="496" xr6:uid="{185EF18B-C43E-44B0-85E7-EE085694E51B}" r="H38" connectionId="0">
    <xmlCellPr id="1" xr6:uid="{B3E5CDE1-2E73-48E7-AE79-263C865A687D}" uniqueName="P1076471">
      <xmlPr mapId="1" xpath="/GFI-IZD-POD/NTI-GFI-IZD-POD_1000342/P1076471" xmlDataType="decimal"/>
    </xmlCellPr>
  </singleXmlCell>
  <singleXmlCell id="497" xr6:uid="{6399FAA6-24C3-4918-B977-72320D06078C}" r="I38" connectionId="0">
    <xmlCellPr id="1" xr6:uid="{8BA2B6A8-59FB-4548-A3F5-88D589C8BF45}" uniqueName="P1076472">
      <xmlPr mapId="1" xpath="/GFI-IZD-POD/NTI-GFI-IZD-POD_1000342/P1076472" xmlDataType="decimal"/>
    </xmlCellPr>
  </singleXmlCell>
  <singleXmlCell id="498" xr6:uid="{980B1433-772F-4E41-8E64-E8B3D0954A79}" r="H39" connectionId="0">
    <xmlCellPr id="1" xr6:uid="{4E8F425E-86A2-47AD-AE0F-83BF97F9BF2C}" uniqueName="P1076473">
      <xmlPr mapId="1" xpath="/GFI-IZD-POD/NTI-GFI-IZD-POD_1000342/P1076473" xmlDataType="decimal"/>
    </xmlCellPr>
  </singleXmlCell>
  <singleXmlCell id="499" xr6:uid="{E3F4F090-2128-45DA-AF7F-8487BF54A6AA}" r="I39" connectionId="0">
    <xmlCellPr id="1" xr6:uid="{D5129431-E257-4B6B-B047-85C10D5FC5EB}" uniqueName="P1076474">
      <xmlPr mapId="1" xpath="/GFI-IZD-POD/NTI-GFI-IZD-POD_1000342/P1076474" xmlDataType="decimal"/>
    </xmlCellPr>
  </singleXmlCell>
  <singleXmlCell id="500" xr6:uid="{4C5D14E7-A87C-4717-B22C-F10A1D56746D}" r="H40" connectionId="0">
    <xmlCellPr id="1" xr6:uid="{AFF3AD68-8375-4648-98AD-351A4DD35E04}" uniqueName="P1076475">
      <xmlPr mapId="1" xpath="/GFI-IZD-POD/NTI-GFI-IZD-POD_1000342/P1076475" xmlDataType="decimal"/>
    </xmlCellPr>
  </singleXmlCell>
  <singleXmlCell id="501" xr6:uid="{18A0B15E-CABB-4888-B74C-9D6B0864684C}" r="I40" connectionId="0">
    <xmlCellPr id="1" xr6:uid="{348D7EBA-E705-4999-A7B8-AD001D264999}" uniqueName="P1076476">
      <xmlPr mapId="1" xpath="/GFI-IZD-POD/NTI-GFI-IZD-POD_1000342/P1076476" xmlDataType="decimal"/>
    </xmlCellPr>
  </singleXmlCell>
  <singleXmlCell id="502" xr6:uid="{48E6A946-B7F1-4122-B224-BA72730A11AE}" r="H41" connectionId="0">
    <xmlCellPr id="1" xr6:uid="{182E64E5-9A83-435C-AB51-91A668B1C2F8}" uniqueName="P1076477">
      <xmlPr mapId="1" xpath="/GFI-IZD-POD/NTI-GFI-IZD-POD_1000342/P1076477" xmlDataType="decimal"/>
    </xmlCellPr>
  </singleXmlCell>
  <singleXmlCell id="503" xr6:uid="{150E77FE-6858-441E-B752-D65C4A4FDBC0}" r="I41" connectionId="0">
    <xmlCellPr id="1" xr6:uid="{CDA26B59-A27D-4FB5-B752-EF0C10CA0CBC}" uniqueName="P1076478">
      <xmlPr mapId="1" xpath="/GFI-IZD-POD/NTI-GFI-IZD-POD_1000342/P1076478" xmlDataType="decimal"/>
    </xmlCellPr>
  </singleXmlCell>
  <singleXmlCell id="504" xr6:uid="{D358A64E-AE21-41FA-91E1-80C1E760CEEC}" r="H42" connectionId="0">
    <xmlCellPr id="1" xr6:uid="{7ECC5709-E305-496F-AE75-515B1CA0EE7A}" uniqueName="P1076479">
      <xmlPr mapId="1" xpath="/GFI-IZD-POD/NTI-GFI-IZD-POD_1000342/P1076479" xmlDataType="decimal"/>
    </xmlCellPr>
  </singleXmlCell>
  <singleXmlCell id="505" xr6:uid="{FEBD54C9-7417-4F7C-9B55-1FA1964B0FE7}" r="I42" connectionId="0">
    <xmlCellPr id="1" xr6:uid="{74968EE6-DB6B-4758-B998-1766F0693356}" uniqueName="P1076480">
      <xmlPr mapId="1" xpath="/GFI-IZD-POD/NTI-GFI-IZD-POD_1000342/P1076480" xmlDataType="decimal"/>
    </xmlCellPr>
  </singleXmlCell>
  <singleXmlCell id="506" xr6:uid="{AC30D9B4-3D74-4DE3-B40A-93EB6BA4E51A}" r="H44" connectionId="0">
    <xmlCellPr id="1" xr6:uid="{B58627CD-E62B-4379-9598-A0AA0086E215}" uniqueName="P1076481">
      <xmlPr mapId="1" xpath="/GFI-IZD-POD/NTI-GFI-IZD-POD_1000342/P1076481" xmlDataType="decimal"/>
    </xmlCellPr>
  </singleXmlCell>
  <singleXmlCell id="507" xr6:uid="{B3EE182A-2F12-46AD-838A-1C0D195BB223}" r="I44" connectionId="0">
    <xmlCellPr id="1" xr6:uid="{F51EC0B8-7302-491C-AD8A-66D373F124EA}" uniqueName="P1076482">
      <xmlPr mapId="1" xpath="/GFI-IZD-POD/NTI-GFI-IZD-POD_1000342/P1076482" xmlDataType="decimal"/>
    </xmlCellPr>
  </singleXmlCell>
  <singleXmlCell id="508" xr6:uid="{5F274DA0-5945-49A9-8DB7-37DFE266F52E}" r="H45" connectionId="0">
    <xmlCellPr id="1" xr6:uid="{F4A4E578-1AF1-44D7-B13D-A60D4887CF96}" uniqueName="P1076483">
      <xmlPr mapId="1" xpath="/GFI-IZD-POD/NTI-GFI-IZD-POD_1000342/P1076483" xmlDataType="decimal"/>
    </xmlCellPr>
  </singleXmlCell>
  <singleXmlCell id="509" xr6:uid="{F8579233-3971-4B80-9F2B-64A6A824A942}" r="I45" connectionId="0">
    <xmlCellPr id="1" xr6:uid="{B5DA68B7-CF62-44D9-A9B7-D1EB95B7B8F4}" uniqueName="P1076484">
      <xmlPr mapId="1" xpath="/GFI-IZD-POD/NTI-GFI-IZD-POD_1000342/P1076484" xmlDataType="decimal"/>
    </xmlCellPr>
  </singleXmlCell>
  <singleXmlCell id="510" xr6:uid="{D3F03159-AA4B-49EF-8CEC-B7D298AFFC0F}" r="H46" connectionId="0">
    <xmlCellPr id="1" xr6:uid="{25FB207B-D0E3-4F7B-B552-E493DF2E747F}" uniqueName="P1076485">
      <xmlPr mapId="1" xpath="/GFI-IZD-POD/NTI-GFI-IZD-POD_1000342/P1076485" xmlDataType="decimal"/>
    </xmlCellPr>
  </singleXmlCell>
  <singleXmlCell id="511" xr6:uid="{9B620E0C-6BCC-47A9-B3E2-312BD4FFA501}" r="I46" connectionId="0">
    <xmlCellPr id="1" xr6:uid="{E2FEAE15-868F-4CDC-B990-9349D7E2DB83}" uniqueName="P1076486">
      <xmlPr mapId="1" xpath="/GFI-IZD-POD/NTI-GFI-IZD-POD_1000342/P1076486" xmlDataType="decimal"/>
    </xmlCellPr>
  </singleXmlCell>
  <singleXmlCell id="512" xr6:uid="{E0D729C5-5578-410B-8B85-742C210DD4BB}" r="H47" connectionId="0">
    <xmlCellPr id="1" xr6:uid="{13AB8D41-2C85-47E4-9540-206C1BFDBF48}" uniqueName="P1076487">
      <xmlPr mapId="1" xpath="/GFI-IZD-POD/NTI-GFI-IZD-POD_1000342/P1076487" xmlDataType="decimal"/>
    </xmlCellPr>
  </singleXmlCell>
  <singleXmlCell id="513" xr6:uid="{B8E7A2D9-951A-40E3-B5D2-3507E51619D9}" r="I47" connectionId="0">
    <xmlCellPr id="1" xr6:uid="{75579498-366A-4845-A72F-79486BB34EEE}" uniqueName="P1076488">
      <xmlPr mapId="1" xpath="/GFI-IZD-POD/NTI-GFI-IZD-POD_1000342/P1076488" xmlDataType="decimal"/>
    </xmlCellPr>
  </singleXmlCell>
  <singleXmlCell id="514" xr6:uid="{1A7EEC3F-4851-4D5B-AF38-14896F5A8427}" r="H48" connectionId="0">
    <xmlCellPr id="1" xr6:uid="{292805F8-FA9E-45C7-A200-AFB5FEE0C0E9}" uniqueName="P1076489">
      <xmlPr mapId="1" xpath="/GFI-IZD-POD/NTI-GFI-IZD-POD_1000342/P1076489" xmlDataType="decimal"/>
    </xmlCellPr>
  </singleXmlCell>
  <singleXmlCell id="515" xr6:uid="{C7DEF28F-828C-4CD7-A086-F52C989687F2}" r="I48" connectionId="0">
    <xmlCellPr id="1" xr6:uid="{61641E43-F611-4CF8-B302-588DA62B4A5E}" uniqueName="P1076490">
      <xmlPr mapId="1" xpath="/GFI-IZD-POD/NTI-GFI-IZD-POD_1000342/P1076490" xmlDataType="decimal"/>
    </xmlCellPr>
  </singleXmlCell>
  <singleXmlCell id="516" xr6:uid="{D52F8602-3335-4B2D-BC68-ABFEFAAFA8A4}" r="H49" connectionId="0">
    <xmlCellPr id="1" xr6:uid="{43729820-7A91-4C61-B8DB-CAA48DE3526C}" uniqueName="P1076491">
      <xmlPr mapId="1" xpath="/GFI-IZD-POD/NTI-GFI-IZD-POD_1000342/P1076491" xmlDataType="decimal"/>
    </xmlCellPr>
  </singleXmlCell>
  <singleXmlCell id="517" xr6:uid="{B8BAF5D7-7145-43C6-BDA1-B11ADD899296}" r="I49" connectionId="0">
    <xmlCellPr id="1" xr6:uid="{DA07147B-39EF-4A26-9A84-91D477998060}" uniqueName="P1076492">
      <xmlPr mapId="1" xpath="/GFI-IZD-POD/NTI-GFI-IZD-POD_1000342/P1076492" xmlDataType="decimal"/>
    </xmlCellPr>
  </singleXmlCell>
  <singleXmlCell id="518" xr6:uid="{C4380DB3-E809-4AB8-889E-30A619BD5C0C}" r="H50" connectionId="0">
    <xmlCellPr id="1" xr6:uid="{9C0CF5D1-323D-491B-BBCF-95C2732551B6}" uniqueName="P1076493">
      <xmlPr mapId="1" xpath="/GFI-IZD-POD/NTI-GFI-IZD-POD_1000342/P1076493" xmlDataType="decimal"/>
    </xmlCellPr>
  </singleXmlCell>
  <singleXmlCell id="519" xr6:uid="{05B085E2-5089-4331-B9B8-A92044568907}" r="I50" connectionId="0">
    <xmlCellPr id="1" xr6:uid="{8B96760E-E18A-4A78-9D3F-E5F55D239ECF}" uniqueName="P1076494">
      <xmlPr mapId="1" xpath="/GFI-IZD-POD/NTI-GFI-IZD-POD_1000342/P1076494" xmlDataType="decimal"/>
    </xmlCellPr>
  </singleXmlCell>
  <singleXmlCell id="520" xr6:uid="{F834E303-7147-458E-9FA6-E34DBBB92B4B}" r="H51" connectionId="0">
    <xmlCellPr id="1" xr6:uid="{79B3FD65-B792-45AA-9BFC-B77D5FC31CC7}" uniqueName="P1076495">
      <xmlPr mapId="1" xpath="/GFI-IZD-POD/NTI-GFI-IZD-POD_1000342/P1076495" xmlDataType="decimal"/>
    </xmlCellPr>
  </singleXmlCell>
  <singleXmlCell id="521" xr6:uid="{AD4DC627-9479-4AB7-A2AD-6D2A61CB5879}" r="I51" connectionId="0">
    <xmlCellPr id="1" xr6:uid="{D9F550AE-4A36-4013-BB15-C6C00B21A2AD}" uniqueName="P1076496">
      <xmlPr mapId="1" xpath="/GFI-IZD-POD/NTI-GFI-IZD-POD_1000342/P1076496" xmlDataType="decimal"/>
    </xmlCellPr>
  </singleXmlCell>
  <singleXmlCell id="522" xr6:uid="{542BEFD0-3507-417A-8E49-703B13B80DB3}" r="H52" connectionId="0">
    <xmlCellPr id="1" xr6:uid="{AC727DFE-454A-4CDF-834F-4687F7C19749}" uniqueName="P1078211">
      <xmlPr mapId="1" xpath="/GFI-IZD-POD/NTI-GFI-IZD-POD_1000342/P1078211" xmlDataType="decimal"/>
    </xmlCellPr>
  </singleXmlCell>
  <singleXmlCell id="523" xr6:uid="{80F4DBED-AD72-4199-9F37-0711746D9F98}" r="I52" connectionId="0">
    <xmlCellPr id="1" xr6:uid="{0382F550-C815-48E3-8664-A9830D31860F}" uniqueName="P1078212">
      <xmlPr mapId="1" xpath="/GFI-IZD-POD/NTI-GFI-IZD-POD_1000342/P1078212" xmlDataType="decimal"/>
    </xmlCellPr>
  </singleXmlCell>
  <singleXmlCell id="524" xr6:uid="{BEB2CF81-81E3-4D9D-979E-B31F869430B8}" r="H53" connectionId="0">
    <xmlCellPr id="1" xr6:uid="{FB06A5FD-6690-4B93-8C3A-62B5A8B69158}" uniqueName="P1078213">
      <xmlPr mapId="1" xpath="/GFI-IZD-POD/NTI-GFI-IZD-POD_1000342/P1078213" xmlDataType="decimal"/>
    </xmlCellPr>
  </singleXmlCell>
  <singleXmlCell id="525" xr6:uid="{32FA44A0-2979-4CE2-A754-6D9B5FA12062}" r="I53" connectionId="0">
    <xmlCellPr id="1" xr6:uid="{A63F7F40-F037-40BC-9FDA-2724F4745A3A}" uniqueName="P1078214">
      <xmlPr mapId="1" xpath="/GFI-IZD-POD/NTI-GFI-IZD-POD_1000342/P1078214" xmlDataType="decimal"/>
    </xmlCellPr>
  </singleXmlCell>
  <singleXmlCell id="526" xr6:uid="{46552ED4-C31A-4B2D-B761-ADDA0F9F7CF4}" r="H54" connectionId="0">
    <xmlCellPr id="1" xr6:uid="{A85CEEBF-4A81-4120-88C0-272534514CD1}" uniqueName="P1078216">
      <xmlPr mapId="1" xpath="/GFI-IZD-POD/NTI-GFI-IZD-POD_1000342/P1078216" xmlDataType="decimal"/>
    </xmlCellPr>
  </singleXmlCell>
  <singleXmlCell id="527" xr6:uid="{3867A6FC-3596-4FBD-9871-EE1E7FAB00FF}" r="I54" connectionId="0">
    <xmlCellPr id="1" xr6:uid="{D493EDE6-8E65-4850-B803-0B437F9D6A24}" uniqueName="P1078218">
      <xmlPr mapId="1" xpath="/GFI-IZD-POD/NTI-GFI-IZD-POD_1000342/P1078218" xmlDataType="decimal"/>
    </xmlCellPr>
  </singleXmlCell>
  <singleXmlCell id="528" xr6:uid="{134B837A-78AA-470C-A84B-93922A64D23F}" r="H55" connectionId="0">
    <xmlCellPr id="1" xr6:uid="{FC8978E1-ECD1-4A4F-8C20-4926C8C44CB3}" uniqueName="P1078219">
      <xmlPr mapId="1" xpath="/GFI-IZD-POD/NTI-GFI-IZD-POD_1000342/P1078219" xmlDataType="decimal"/>
    </xmlCellPr>
  </singleXmlCell>
  <singleXmlCell id="529" xr6:uid="{BCA8BF78-E180-48A2-B63D-4356DE61170C}" r="I55" connectionId="0">
    <xmlCellPr id="1" xr6:uid="{B9427891-05B5-4898-B1E0-B80A5143FCA2}" uniqueName="P1078221">
      <xmlPr mapId="1" xpath="/GFI-IZD-POD/NTI-GFI-IZD-POD_1000342/P1078221" xmlDataType="decimal"/>
    </xmlCellPr>
  </singleXmlCell>
  <singleXmlCell id="530" xr6:uid="{DFC97803-96B4-46A7-90A6-C92455432D14}" r="H56" connectionId="0">
    <xmlCellPr id="1" xr6:uid="{660230E6-46E3-485B-ACC5-DE70D319E7D4}" uniqueName="P1078223">
      <xmlPr mapId="1" xpath="/GFI-IZD-POD/NTI-GFI-IZD-POD_1000342/P1078223" xmlDataType="decimal"/>
    </xmlCellPr>
  </singleXmlCell>
  <singleXmlCell id="531" xr6:uid="{364C6670-DAE7-4E11-BF48-E3830D636F22}" r="I56" connectionId="0">
    <xmlCellPr id="1" xr6:uid="{59048095-D46C-42E4-B85A-BC24ED291DFE}" uniqueName="P1078225">
      <xmlPr mapId="1" xpath="/GFI-IZD-POD/NTI-GFI-IZD-POD_1000342/P1078225" xmlDataType="decimal"/>
    </xmlCellPr>
  </singleXmlCell>
  <singleXmlCell id="532" xr6:uid="{478211EE-3A40-407C-B641-E41739AE95B7}" r="H57" connectionId="0">
    <xmlCellPr id="1" xr6:uid="{4E6A3BFB-0F51-4A70-AAF8-AE5A331FABFB}" uniqueName="P1078227">
      <xmlPr mapId="1" xpath="/GFI-IZD-POD/NTI-GFI-IZD-POD_1000342/P1078227" xmlDataType="decimal"/>
    </xmlCellPr>
  </singleXmlCell>
  <singleXmlCell id="533" xr6:uid="{725633BE-686E-4755-8E6C-7703A735B91D}" r="I57" connectionId="0">
    <xmlCellPr id="1" xr6:uid="{CD99B6CB-0D9A-4E51-885F-2EE04B19A34C}" uniqueName="P1078228">
      <xmlPr mapId="1" xpath="/GFI-IZD-POD/NTI-GFI-IZD-POD_1000342/P1078228" xmlDataType="decimal"/>
    </xmlCellPr>
  </singleXmlCell>
  <singleXmlCell id="534" xr6:uid="{96497433-B5E8-48AD-8804-DE9984B3AC54}" r="H58" connectionId="0">
    <xmlCellPr id="1" xr6:uid="{1694DFF6-6A63-4024-BECF-4D30C42AB47B}" uniqueName="P1078230">
      <xmlPr mapId="1" xpath="/GFI-IZD-POD/NTI-GFI-IZD-POD_1000342/P1078230" xmlDataType="decimal"/>
    </xmlCellPr>
  </singleXmlCell>
  <singleXmlCell id="535" xr6:uid="{C5CB4E29-19B6-4B85-B33A-19FDB5663D97}" r="I58" connectionId="0">
    <xmlCellPr id="1" xr6:uid="{8CCC8EA6-B31F-4ED0-96D6-1B9EAF0973D3}" uniqueName="P1078232">
      <xmlPr mapId="1" xpath="/GFI-IZD-POD/NTI-GFI-IZD-POD_1000342/P1078232" xmlDataType="decimal"/>
    </xmlCellPr>
  </singleXmlCell>
  <singleXmlCell id="536" xr6:uid="{A681708D-B35B-4A46-BD14-51DFB0050449}" r="H59" connectionId="0">
    <xmlCellPr id="1" xr6:uid="{53209DDF-906D-40E4-A9F3-06810E49C4A6}" uniqueName="P1078234">
      <xmlPr mapId="1" xpath="/GFI-IZD-POD/NTI-GFI-IZD-POD_1000342/P1078234" xmlDataType="decimal"/>
    </xmlCellPr>
  </singleXmlCell>
  <singleXmlCell id="537" xr6:uid="{98A42E96-83DF-4178-A696-8FFFEFF218B4}" r="I59" connectionId="0">
    <xmlCellPr id="1" xr6:uid="{58EFE0CC-2E73-47F5-8EAC-4D06AAB34992}"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hyperlink" Target="mailto:djuro.tatalovic@dalekovod.hr" TargetMode="External"/></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A586F-A856-4679-85D8-8859194F8FE0}">
  <dimension ref="A1:J90"/>
  <sheetViews>
    <sheetView topLeftCell="A38" workbookViewId="0">
      <selection activeCell="J60" sqref="J60"/>
    </sheetView>
  </sheetViews>
  <sheetFormatPr defaultColWidth="9.140625" defaultRowHeight="15" x14ac:dyDescent="0.25"/>
  <cols>
    <col min="1" max="2" width="9.140625" style="67"/>
    <col min="3" max="3" width="6.42578125" style="67" customWidth="1"/>
    <col min="4" max="4" width="9.140625" style="67"/>
    <col min="5" max="5" width="5" style="67" bestFit="1" customWidth="1"/>
    <col min="6" max="8" width="9.140625" style="67"/>
    <col min="9" max="9" width="13.42578125" style="67" customWidth="1"/>
    <col min="10" max="10" width="12" style="67" bestFit="1" customWidth="1"/>
    <col min="11" max="16384" width="9.140625" style="67"/>
  </cols>
  <sheetData>
    <row r="1" spans="1:10" ht="15.75" x14ac:dyDescent="0.25">
      <c r="A1" s="158"/>
      <c r="B1" s="159"/>
      <c r="C1" s="159"/>
      <c r="D1" s="65"/>
      <c r="E1" s="65"/>
      <c r="F1" s="65"/>
      <c r="G1" s="65"/>
      <c r="H1" s="65"/>
      <c r="I1" s="65"/>
      <c r="J1" s="66"/>
    </row>
    <row r="2" spans="1:10" ht="14.45" customHeight="1" x14ac:dyDescent="0.25">
      <c r="A2" s="160" t="s">
        <v>404</v>
      </c>
      <c r="B2" s="161"/>
      <c r="C2" s="161"/>
      <c r="D2" s="161"/>
      <c r="E2" s="161"/>
      <c r="F2" s="161"/>
      <c r="G2" s="161"/>
      <c r="H2" s="161"/>
      <c r="I2" s="161"/>
      <c r="J2" s="162"/>
    </row>
    <row r="3" spans="1:10" x14ac:dyDescent="0.25">
      <c r="A3" s="68"/>
      <c r="B3" s="69"/>
      <c r="C3" s="69"/>
      <c r="D3" s="69"/>
      <c r="E3" s="69"/>
      <c r="F3" s="69"/>
      <c r="G3" s="69"/>
      <c r="H3" s="69"/>
      <c r="I3" s="69"/>
      <c r="J3" s="70"/>
    </row>
    <row r="4" spans="1:10" ht="33.6" customHeight="1" x14ac:dyDescent="0.25">
      <c r="A4" s="163" t="s">
        <v>389</v>
      </c>
      <c r="B4" s="164"/>
      <c r="C4" s="164"/>
      <c r="D4" s="164"/>
      <c r="E4" s="165">
        <v>43466</v>
      </c>
      <c r="F4" s="166"/>
      <c r="G4" s="71" t="s">
        <v>0</v>
      </c>
      <c r="H4" s="165">
        <v>43830</v>
      </c>
      <c r="I4" s="166"/>
      <c r="J4" s="72"/>
    </row>
    <row r="5" spans="1:10" s="73" customFormat="1" ht="10.15" customHeight="1" x14ac:dyDescent="0.25">
      <c r="A5" s="167"/>
      <c r="B5" s="168"/>
      <c r="C5" s="168"/>
      <c r="D5" s="168"/>
      <c r="E5" s="168"/>
      <c r="F5" s="168"/>
      <c r="G5" s="168"/>
      <c r="H5" s="168"/>
      <c r="I5" s="168"/>
      <c r="J5" s="169"/>
    </row>
    <row r="6" spans="1:10" ht="20.45" customHeight="1" x14ac:dyDescent="0.25">
      <c r="A6" s="74"/>
      <c r="B6" s="75" t="s">
        <v>411</v>
      </c>
      <c r="C6" s="76"/>
      <c r="D6" s="76"/>
      <c r="E6" s="77">
        <v>2019</v>
      </c>
      <c r="F6" s="78"/>
      <c r="G6" s="71"/>
      <c r="H6" s="78"/>
      <c r="I6" s="78"/>
      <c r="J6" s="79"/>
    </row>
    <row r="7" spans="1:10" s="81" customFormat="1" ht="10.9" customHeight="1" x14ac:dyDescent="0.25">
      <c r="A7" s="74"/>
      <c r="B7" s="76"/>
      <c r="C7" s="76"/>
      <c r="D7" s="76"/>
      <c r="E7" s="80"/>
      <c r="F7" s="80"/>
      <c r="G7" s="71"/>
      <c r="H7" s="80"/>
      <c r="I7" s="80"/>
      <c r="J7" s="79"/>
    </row>
    <row r="8" spans="1:10" ht="37.9" customHeight="1" x14ac:dyDescent="0.25">
      <c r="A8" s="136" t="s">
        <v>412</v>
      </c>
      <c r="B8" s="137"/>
      <c r="C8" s="137"/>
      <c r="D8" s="137"/>
      <c r="E8" s="137"/>
      <c r="F8" s="137"/>
      <c r="G8" s="137"/>
      <c r="H8" s="137"/>
      <c r="I8" s="137"/>
      <c r="J8" s="82"/>
    </row>
    <row r="9" spans="1:10" x14ac:dyDescent="0.25">
      <c r="A9" s="83"/>
      <c r="B9" s="84"/>
      <c r="C9" s="84"/>
      <c r="D9" s="84"/>
      <c r="E9" s="138"/>
      <c r="F9" s="138"/>
      <c r="G9" s="139"/>
      <c r="H9" s="139"/>
      <c r="I9" s="85"/>
      <c r="J9" s="86"/>
    </row>
    <row r="10" spans="1:10" ht="25.9" customHeight="1" x14ac:dyDescent="0.25">
      <c r="A10" s="140" t="s">
        <v>390</v>
      </c>
      <c r="B10" s="141"/>
      <c r="C10" s="142" t="s">
        <v>430</v>
      </c>
      <c r="D10" s="143"/>
      <c r="E10" s="87"/>
      <c r="F10" s="144" t="s">
        <v>413</v>
      </c>
      <c r="G10" s="145"/>
      <c r="H10" s="146" t="s">
        <v>467</v>
      </c>
      <c r="I10" s="147"/>
      <c r="J10" s="88"/>
    </row>
    <row r="11" spans="1:10" ht="15.6" customHeight="1" x14ac:dyDescent="0.25">
      <c r="A11" s="83"/>
      <c r="B11" s="84"/>
      <c r="C11" s="84"/>
      <c r="D11" s="84"/>
      <c r="E11" s="172"/>
      <c r="F11" s="172"/>
      <c r="G11" s="172"/>
      <c r="H11" s="172"/>
      <c r="I11" s="89"/>
      <c r="J11" s="88"/>
    </row>
    <row r="12" spans="1:10" ht="21" customHeight="1" x14ac:dyDescent="0.25">
      <c r="A12" s="151" t="s">
        <v>405</v>
      </c>
      <c r="B12" s="141"/>
      <c r="C12" s="142" t="s">
        <v>431</v>
      </c>
      <c r="D12" s="143"/>
      <c r="E12" s="173"/>
      <c r="F12" s="172"/>
      <c r="G12" s="172"/>
      <c r="H12" s="172"/>
      <c r="I12" s="89"/>
      <c r="J12" s="88"/>
    </row>
    <row r="13" spans="1:10" ht="10.9" customHeight="1" x14ac:dyDescent="0.25">
      <c r="A13" s="87"/>
      <c r="B13" s="89"/>
      <c r="C13" s="84"/>
      <c r="D13" s="84"/>
      <c r="E13" s="139"/>
      <c r="F13" s="139"/>
      <c r="G13" s="139"/>
      <c r="H13" s="139"/>
      <c r="I13" s="84"/>
      <c r="J13" s="90"/>
    </row>
    <row r="14" spans="1:10" ht="22.9" customHeight="1" x14ac:dyDescent="0.25">
      <c r="A14" s="151" t="s">
        <v>391</v>
      </c>
      <c r="B14" s="152"/>
      <c r="C14" s="142" t="s">
        <v>432</v>
      </c>
      <c r="D14" s="143"/>
      <c r="E14" s="170"/>
      <c r="F14" s="171"/>
      <c r="G14" s="91" t="s">
        <v>414</v>
      </c>
      <c r="H14" s="146" t="s">
        <v>468</v>
      </c>
      <c r="I14" s="147"/>
      <c r="J14" s="92"/>
    </row>
    <row r="15" spans="1:10" ht="14.45" customHeight="1" x14ac:dyDescent="0.25">
      <c r="A15" s="87"/>
      <c r="B15" s="89"/>
      <c r="C15" s="84"/>
      <c r="D15" s="84"/>
      <c r="E15" s="139"/>
      <c r="F15" s="139"/>
      <c r="G15" s="139"/>
      <c r="H15" s="139"/>
      <c r="I15" s="84"/>
      <c r="J15" s="90"/>
    </row>
    <row r="16" spans="1:10" ht="13.15" customHeight="1" x14ac:dyDescent="0.25">
      <c r="A16" s="151" t="s">
        <v>415</v>
      </c>
      <c r="B16" s="152"/>
      <c r="C16" s="142" t="s">
        <v>466</v>
      </c>
      <c r="D16" s="143"/>
      <c r="E16" s="93"/>
      <c r="F16" s="93"/>
      <c r="G16" s="93"/>
      <c r="H16" s="93"/>
      <c r="I16" s="93"/>
      <c r="J16" s="92"/>
    </row>
    <row r="17" spans="1:10" ht="14.45" customHeight="1" x14ac:dyDescent="0.25">
      <c r="A17" s="153"/>
      <c r="B17" s="154"/>
      <c r="C17" s="154"/>
      <c r="D17" s="154"/>
      <c r="E17" s="154"/>
      <c r="F17" s="154"/>
      <c r="G17" s="154"/>
      <c r="H17" s="154"/>
      <c r="I17" s="154"/>
      <c r="J17" s="155"/>
    </row>
    <row r="18" spans="1:10" x14ac:dyDescent="0.25">
      <c r="A18" s="140" t="s">
        <v>392</v>
      </c>
      <c r="B18" s="141"/>
      <c r="C18" s="148" t="s">
        <v>469</v>
      </c>
      <c r="D18" s="149"/>
      <c r="E18" s="149"/>
      <c r="F18" s="149"/>
      <c r="G18" s="149"/>
      <c r="H18" s="149"/>
      <c r="I18" s="149"/>
      <c r="J18" s="150"/>
    </row>
    <row r="19" spans="1:10" x14ac:dyDescent="0.25">
      <c r="A19" s="83"/>
      <c r="B19" s="84"/>
      <c r="C19" s="94"/>
      <c r="D19" s="84"/>
      <c r="E19" s="139"/>
      <c r="F19" s="139"/>
      <c r="G19" s="139"/>
      <c r="H19" s="139"/>
      <c r="I19" s="84"/>
      <c r="J19" s="90"/>
    </row>
    <row r="20" spans="1:10" x14ac:dyDescent="0.25">
      <c r="A20" s="140" t="s">
        <v>393</v>
      </c>
      <c r="B20" s="141"/>
      <c r="C20" s="146">
        <v>10000</v>
      </c>
      <c r="D20" s="147"/>
      <c r="E20" s="139"/>
      <c r="F20" s="139"/>
      <c r="G20" s="148" t="s">
        <v>434</v>
      </c>
      <c r="H20" s="149"/>
      <c r="I20" s="149"/>
      <c r="J20" s="150"/>
    </row>
    <row r="21" spans="1:10" x14ac:dyDescent="0.25">
      <c r="A21" s="83"/>
      <c r="B21" s="84"/>
      <c r="C21" s="84"/>
      <c r="D21" s="84"/>
      <c r="E21" s="139"/>
      <c r="F21" s="139"/>
      <c r="G21" s="139"/>
      <c r="H21" s="139"/>
      <c r="I21" s="84"/>
      <c r="J21" s="90"/>
    </row>
    <row r="22" spans="1:10" x14ac:dyDescent="0.25">
      <c r="A22" s="140" t="s">
        <v>394</v>
      </c>
      <c r="B22" s="141"/>
      <c r="C22" s="148" t="s">
        <v>433</v>
      </c>
      <c r="D22" s="149"/>
      <c r="E22" s="149"/>
      <c r="F22" s="149"/>
      <c r="G22" s="149"/>
      <c r="H22" s="149"/>
      <c r="I22" s="149"/>
      <c r="J22" s="150"/>
    </row>
    <row r="23" spans="1:10" x14ac:dyDescent="0.25">
      <c r="A23" s="83"/>
      <c r="B23" s="84"/>
      <c r="C23" s="84"/>
      <c r="D23" s="84"/>
      <c r="E23" s="139"/>
      <c r="F23" s="139"/>
      <c r="G23" s="139"/>
      <c r="H23" s="139"/>
      <c r="I23" s="84"/>
      <c r="J23" s="90"/>
    </row>
    <row r="24" spans="1:10" x14ac:dyDescent="0.25">
      <c r="A24" s="140" t="s">
        <v>395</v>
      </c>
      <c r="B24" s="141"/>
      <c r="C24" s="174" t="s">
        <v>435</v>
      </c>
      <c r="D24" s="175"/>
      <c r="E24" s="175"/>
      <c r="F24" s="175"/>
      <c r="G24" s="175"/>
      <c r="H24" s="175"/>
      <c r="I24" s="175"/>
      <c r="J24" s="176"/>
    </row>
    <row r="25" spans="1:10" x14ac:dyDescent="0.25">
      <c r="A25" s="83"/>
      <c r="B25" s="84"/>
      <c r="C25" s="94"/>
      <c r="D25" s="84"/>
      <c r="E25" s="139"/>
      <c r="F25" s="139"/>
      <c r="G25" s="139"/>
      <c r="H25" s="139"/>
      <c r="I25" s="84"/>
      <c r="J25" s="90"/>
    </row>
    <row r="26" spans="1:10" x14ac:dyDescent="0.25">
      <c r="A26" s="140" t="s">
        <v>396</v>
      </c>
      <c r="B26" s="141"/>
      <c r="C26" s="174" t="s">
        <v>436</v>
      </c>
      <c r="D26" s="175"/>
      <c r="E26" s="175"/>
      <c r="F26" s="175"/>
      <c r="G26" s="175"/>
      <c r="H26" s="175"/>
      <c r="I26" s="175"/>
      <c r="J26" s="176"/>
    </row>
    <row r="27" spans="1:10" ht="13.9" customHeight="1" x14ac:dyDescent="0.25">
      <c r="A27" s="83"/>
      <c r="B27" s="84"/>
      <c r="C27" s="94"/>
      <c r="D27" s="84"/>
      <c r="E27" s="139"/>
      <c r="F27" s="139"/>
      <c r="G27" s="139"/>
      <c r="H27" s="139"/>
      <c r="I27" s="84"/>
      <c r="J27" s="90"/>
    </row>
    <row r="28" spans="1:10" ht="22.9" customHeight="1" x14ac:dyDescent="0.25">
      <c r="A28" s="151" t="s">
        <v>406</v>
      </c>
      <c r="B28" s="141"/>
      <c r="C28" s="95">
        <v>1345</v>
      </c>
      <c r="D28" s="96"/>
      <c r="E28" s="179"/>
      <c r="F28" s="179"/>
      <c r="G28" s="179"/>
      <c r="H28" s="179"/>
      <c r="I28" s="156"/>
      <c r="J28" s="157"/>
    </row>
    <row r="29" spans="1:10" x14ac:dyDescent="0.25">
      <c r="A29" s="83"/>
      <c r="B29" s="84"/>
      <c r="C29" s="84"/>
      <c r="D29" s="84"/>
      <c r="E29" s="139"/>
      <c r="F29" s="139"/>
      <c r="G29" s="139"/>
      <c r="H29" s="139"/>
      <c r="I29" s="84"/>
      <c r="J29" s="90"/>
    </row>
    <row r="30" spans="1:10" x14ac:dyDescent="0.25">
      <c r="A30" s="140" t="s">
        <v>397</v>
      </c>
      <c r="B30" s="141"/>
      <c r="C30" s="97" t="s">
        <v>418</v>
      </c>
      <c r="D30" s="177" t="s">
        <v>416</v>
      </c>
      <c r="E30" s="178"/>
      <c r="F30" s="178"/>
      <c r="G30" s="178"/>
      <c r="H30" s="98" t="s">
        <v>417</v>
      </c>
      <c r="I30" s="99" t="s">
        <v>418</v>
      </c>
      <c r="J30" s="100"/>
    </row>
    <row r="31" spans="1:10" x14ac:dyDescent="0.25">
      <c r="A31" s="140"/>
      <c r="B31" s="141"/>
      <c r="C31" s="101"/>
      <c r="D31" s="71"/>
      <c r="E31" s="171"/>
      <c r="F31" s="171"/>
      <c r="G31" s="171"/>
      <c r="H31" s="171"/>
      <c r="I31" s="184"/>
      <c r="J31" s="185"/>
    </row>
    <row r="32" spans="1:10" x14ac:dyDescent="0.25">
      <c r="A32" s="140" t="s">
        <v>407</v>
      </c>
      <c r="B32" s="141"/>
      <c r="C32" s="95" t="s">
        <v>421</v>
      </c>
      <c r="D32" s="177" t="s">
        <v>419</v>
      </c>
      <c r="E32" s="178"/>
      <c r="F32" s="178"/>
      <c r="G32" s="178"/>
      <c r="H32" s="102" t="s">
        <v>420</v>
      </c>
      <c r="I32" s="103" t="s">
        <v>421</v>
      </c>
      <c r="J32" s="104"/>
    </row>
    <row r="33" spans="1:10" x14ac:dyDescent="0.25">
      <c r="A33" s="83"/>
      <c r="B33" s="84"/>
      <c r="C33" s="84"/>
      <c r="D33" s="84"/>
      <c r="E33" s="139"/>
      <c r="F33" s="139"/>
      <c r="G33" s="139"/>
      <c r="H33" s="139"/>
      <c r="I33" s="84"/>
      <c r="J33" s="90"/>
    </row>
    <row r="34" spans="1:10" x14ac:dyDescent="0.25">
      <c r="A34" s="177" t="s">
        <v>408</v>
      </c>
      <c r="B34" s="178"/>
      <c r="C34" s="178"/>
      <c r="D34" s="178"/>
      <c r="E34" s="178" t="s">
        <v>398</v>
      </c>
      <c r="F34" s="178"/>
      <c r="G34" s="178"/>
      <c r="H34" s="178"/>
      <c r="I34" s="178"/>
      <c r="J34" s="105" t="s">
        <v>399</v>
      </c>
    </row>
    <row r="35" spans="1:10" x14ac:dyDescent="0.25">
      <c r="A35" s="83"/>
      <c r="B35" s="84"/>
      <c r="C35" s="84"/>
      <c r="D35" s="127"/>
      <c r="E35" s="139"/>
      <c r="F35" s="139"/>
      <c r="G35" s="139"/>
      <c r="H35" s="139"/>
      <c r="I35" s="84"/>
      <c r="J35" s="86"/>
    </row>
    <row r="36" spans="1:10" s="107" customFormat="1" x14ac:dyDescent="0.25">
      <c r="A36" s="180" t="s">
        <v>474</v>
      </c>
      <c r="B36" s="181"/>
      <c r="C36" s="181"/>
      <c r="D36" s="182"/>
      <c r="E36" s="180" t="s">
        <v>478</v>
      </c>
      <c r="F36" s="181"/>
      <c r="G36" s="181"/>
      <c r="H36" s="181"/>
      <c r="I36" s="182"/>
      <c r="J36" s="106" t="s">
        <v>438</v>
      </c>
    </row>
    <row r="37" spans="1:10" s="107" customFormat="1" x14ac:dyDescent="0.25">
      <c r="A37" s="108"/>
      <c r="B37" s="109"/>
      <c r="C37" s="110"/>
      <c r="D37" s="183"/>
      <c r="E37" s="183"/>
      <c r="F37" s="183"/>
      <c r="G37" s="183"/>
      <c r="H37" s="183"/>
      <c r="I37" s="183"/>
      <c r="J37" s="111"/>
    </row>
    <row r="38" spans="1:10" s="107" customFormat="1" x14ac:dyDescent="0.25">
      <c r="A38" s="180" t="s">
        <v>439</v>
      </c>
      <c r="B38" s="181"/>
      <c r="C38" s="181"/>
      <c r="D38" s="182"/>
      <c r="E38" s="180" t="s">
        <v>434</v>
      </c>
      <c r="F38" s="181"/>
      <c r="G38" s="181"/>
      <c r="H38" s="181"/>
      <c r="I38" s="182"/>
      <c r="J38" s="112" t="s">
        <v>440</v>
      </c>
    </row>
    <row r="39" spans="1:10" s="107" customFormat="1" x14ac:dyDescent="0.25">
      <c r="A39" s="108"/>
      <c r="B39" s="109"/>
      <c r="C39" s="110"/>
      <c r="D39" s="113"/>
      <c r="E39" s="183"/>
      <c r="F39" s="183"/>
      <c r="G39" s="183"/>
      <c r="H39" s="183"/>
      <c r="I39" s="114"/>
      <c r="J39" s="111"/>
    </row>
    <row r="40" spans="1:10" s="107" customFormat="1" x14ac:dyDescent="0.25">
      <c r="A40" s="180" t="s">
        <v>441</v>
      </c>
      <c r="B40" s="181"/>
      <c r="C40" s="181"/>
      <c r="D40" s="182"/>
      <c r="E40" s="180" t="s">
        <v>442</v>
      </c>
      <c r="F40" s="181"/>
      <c r="G40" s="181"/>
      <c r="H40" s="181"/>
      <c r="I40" s="182"/>
      <c r="J40" s="95" t="s">
        <v>481</v>
      </c>
    </row>
    <row r="41" spans="1:10" s="107" customFormat="1" x14ac:dyDescent="0.25">
      <c r="A41" s="108"/>
      <c r="B41" s="109"/>
      <c r="C41" s="110"/>
      <c r="D41" s="113"/>
      <c r="E41" s="113"/>
      <c r="F41" s="113"/>
      <c r="G41" s="113"/>
      <c r="H41" s="113"/>
      <c r="I41" s="114"/>
      <c r="J41" s="111"/>
    </row>
    <row r="42" spans="1:10" s="107" customFormat="1" x14ac:dyDescent="0.25">
      <c r="A42" s="180" t="s">
        <v>443</v>
      </c>
      <c r="B42" s="181"/>
      <c r="C42" s="181"/>
      <c r="D42" s="182"/>
      <c r="E42" s="180" t="s">
        <v>444</v>
      </c>
      <c r="F42" s="181"/>
      <c r="G42" s="181"/>
      <c r="H42" s="181"/>
      <c r="I42" s="182"/>
      <c r="J42" s="112" t="s">
        <v>445</v>
      </c>
    </row>
    <row r="43" spans="1:10" s="107" customFormat="1" x14ac:dyDescent="0.25">
      <c r="A43" s="116"/>
      <c r="B43" s="110"/>
      <c r="C43" s="186"/>
      <c r="D43" s="186"/>
      <c r="E43" s="187"/>
      <c r="F43" s="187"/>
      <c r="G43" s="186"/>
      <c r="H43" s="186"/>
      <c r="I43" s="186"/>
      <c r="J43" s="111"/>
    </row>
    <row r="44" spans="1:10" s="107" customFormat="1" x14ac:dyDescent="0.25">
      <c r="A44" s="180" t="s">
        <v>446</v>
      </c>
      <c r="B44" s="181"/>
      <c r="C44" s="181"/>
      <c r="D44" s="182"/>
      <c r="E44" s="180" t="s">
        <v>447</v>
      </c>
      <c r="F44" s="181"/>
      <c r="G44" s="181"/>
      <c r="H44" s="181"/>
      <c r="I44" s="182"/>
      <c r="J44" s="95">
        <v>5697182000</v>
      </c>
    </row>
    <row r="45" spans="1:10" s="107" customFormat="1" x14ac:dyDescent="0.25">
      <c r="A45" s="108"/>
      <c r="B45" s="109"/>
      <c r="C45" s="109"/>
      <c r="D45" s="109"/>
      <c r="E45" s="109"/>
      <c r="F45" s="109"/>
      <c r="G45" s="109"/>
      <c r="H45" s="109"/>
      <c r="I45" s="109"/>
      <c r="J45" s="117"/>
    </row>
    <row r="46" spans="1:10" s="107" customFormat="1" x14ac:dyDescent="0.25">
      <c r="A46" s="180" t="s">
        <v>448</v>
      </c>
      <c r="B46" s="181"/>
      <c r="C46" s="181"/>
      <c r="D46" s="182"/>
      <c r="E46" s="180" t="s">
        <v>434</v>
      </c>
      <c r="F46" s="181"/>
      <c r="G46" s="181"/>
      <c r="H46" s="181"/>
      <c r="I46" s="182"/>
      <c r="J46" s="115">
        <v>2565536</v>
      </c>
    </row>
    <row r="47" spans="1:10" x14ac:dyDescent="0.25">
      <c r="A47" s="83"/>
      <c r="B47" s="84"/>
      <c r="C47" s="84"/>
      <c r="D47" s="84"/>
      <c r="E47" s="84"/>
      <c r="F47" s="84"/>
      <c r="G47" s="84"/>
      <c r="H47" s="84"/>
      <c r="I47" s="84"/>
      <c r="J47" s="86"/>
    </row>
    <row r="48" spans="1:10" x14ac:dyDescent="0.25">
      <c r="A48" s="133" t="s">
        <v>449</v>
      </c>
      <c r="B48" s="134"/>
      <c r="C48" s="134"/>
      <c r="D48" s="134"/>
      <c r="E48" s="133" t="s">
        <v>450</v>
      </c>
      <c r="F48" s="134"/>
      <c r="G48" s="134"/>
      <c r="H48" s="134"/>
      <c r="I48" s="135"/>
      <c r="J48" s="129" t="s">
        <v>482</v>
      </c>
    </row>
    <row r="49" spans="1:10" x14ac:dyDescent="0.25">
      <c r="A49" s="83"/>
      <c r="B49" s="84"/>
      <c r="C49" s="94"/>
      <c r="D49" s="188"/>
      <c r="E49" s="188"/>
      <c r="F49" s="188"/>
      <c r="G49" s="188"/>
      <c r="H49" s="188"/>
      <c r="I49" s="188"/>
      <c r="J49" s="90"/>
    </row>
    <row r="50" spans="1:10" x14ac:dyDescent="0.25">
      <c r="A50" s="133" t="s">
        <v>451</v>
      </c>
      <c r="B50" s="134"/>
      <c r="C50" s="134"/>
      <c r="D50" s="135"/>
      <c r="E50" s="133" t="s">
        <v>434</v>
      </c>
      <c r="F50" s="134"/>
      <c r="G50" s="134"/>
      <c r="H50" s="134"/>
      <c r="I50" s="135"/>
      <c r="J50" s="95">
        <v>2542960</v>
      </c>
    </row>
    <row r="51" spans="1:10" x14ac:dyDescent="0.25">
      <c r="A51" s="83"/>
      <c r="B51" s="84"/>
      <c r="C51" s="94"/>
      <c r="D51" s="118"/>
      <c r="E51" s="189"/>
      <c r="F51" s="189"/>
      <c r="G51" s="189"/>
      <c r="H51" s="189"/>
      <c r="I51" s="89"/>
      <c r="J51" s="90"/>
    </row>
    <row r="52" spans="1:10" x14ac:dyDescent="0.25">
      <c r="A52" s="133" t="s">
        <v>475</v>
      </c>
      <c r="B52" s="134"/>
      <c r="C52" s="134"/>
      <c r="D52" s="135"/>
      <c r="E52" s="133" t="s">
        <v>437</v>
      </c>
      <c r="F52" s="134"/>
      <c r="G52" s="134"/>
      <c r="H52" s="134"/>
      <c r="I52" s="135"/>
      <c r="J52" s="119">
        <v>5068266</v>
      </c>
    </row>
    <row r="53" spans="1:10" x14ac:dyDescent="0.25">
      <c r="A53" s="83"/>
      <c r="B53" s="84"/>
      <c r="C53" s="94"/>
      <c r="D53" s="118"/>
      <c r="E53" s="118"/>
      <c r="F53" s="118"/>
      <c r="G53" s="118"/>
      <c r="H53" s="118"/>
      <c r="I53" s="89"/>
      <c r="J53" s="90"/>
    </row>
    <row r="54" spans="1:10" x14ac:dyDescent="0.25">
      <c r="A54" s="133" t="s">
        <v>452</v>
      </c>
      <c r="B54" s="134"/>
      <c r="C54" s="134"/>
      <c r="D54" s="135"/>
      <c r="E54" s="133" t="s">
        <v>442</v>
      </c>
      <c r="F54" s="134"/>
      <c r="G54" s="134"/>
      <c r="H54" s="134"/>
      <c r="I54" s="135"/>
      <c r="J54" s="95">
        <v>11039626</v>
      </c>
    </row>
    <row r="55" spans="1:10" x14ac:dyDescent="0.25">
      <c r="A55" s="120"/>
      <c r="B55" s="94"/>
      <c r="C55" s="94"/>
      <c r="D55" s="94"/>
      <c r="E55" s="84"/>
      <c r="F55" s="84"/>
      <c r="G55" s="94"/>
      <c r="H55" s="94"/>
      <c r="I55" s="94"/>
      <c r="J55" s="90"/>
    </row>
    <row r="56" spans="1:10" x14ac:dyDescent="0.25">
      <c r="A56" s="133" t="s">
        <v>461</v>
      </c>
      <c r="B56" s="134"/>
      <c r="C56" s="134"/>
      <c r="D56" s="135"/>
      <c r="E56" s="133" t="s">
        <v>462</v>
      </c>
      <c r="F56" s="134"/>
      <c r="G56" s="134"/>
      <c r="H56" s="134"/>
      <c r="I56" s="135"/>
      <c r="J56" s="95">
        <v>36683014</v>
      </c>
    </row>
    <row r="57" spans="1:10" x14ac:dyDescent="0.25">
      <c r="A57" s="120"/>
      <c r="B57" s="130"/>
      <c r="C57" s="130"/>
      <c r="D57" s="130"/>
      <c r="E57" s="128"/>
      <c r="F57" s="128"/>
      <c r="G57" s="130"/>
      <c r="H57" s="130"/>
      <c r="I57" s="130"/>
      <c r="J57" s="90"/>
    </row>
    <row r="58" spans="1:10" x14ac:dyDescent="0.25">
      <c r="A58" s="133" t="s">
        <v>453</v>
      </c>
      <c r="B58" s="134"/>
      <c r="C58" s="134"/>
      <c r="D58" s="135"/>
      <c r="E58" s="133" t="s">
        <v>454</v>
      </c>
      <c r="F58" s="134"/>
      <c r="G58" s="134"/>
      <c r="H58" s="134"/>
      <c r="I58" s="135"/>
      <c r="J58" s="131">
        <v>9512112646</v>
      </c>
    </row>
    <row r="59" spans="1:10" x14ac:dyDescent="0.25">
      <c r="A59" s="120"/>
      <c r="B59" s="94"/>
      <c r="C59" s="94"/>
      <c r="D59" s="94"/>
      <c r="E59" s="84"/>
      <c r="F59" s="84"/>
      <c r="G59" s="94"/>
      <c r="H59" s="94"/>
      <c r="I59" s="94"/>
      <c r="J59" s="90"/>
    </row>
    <row r="60" spans="1:10" x14ac:dyDescent="0.25">
      <c r="A60" s="133" t="s">
        <v>455</v>
      </c>
      <c r="B60" s="134"/>
      <c r="C60" s="134"/>
      <c r="D60" s="135"/>
      <c r="E60" s="133" t="s">
        <v>456</v>
      </c>
      <c r="F60" s="134"/>
      <c r="G60" s="134"/>
      <c r="H60" s="134"/>
      <c r="I60" s="135"/>
      <c r="J60" s="131">
        <v>998628253</v>
      </c>
    </row>
    <row r="61" spans="1:10" x14ac:dyDescent="0.25">
      <c r="A61" s="120"/>
      <c r="B61" s="94"/>
      <c r="C61" s="94"/>
      <c r="D61" s="94"/>
      <c r="E61" s="84"/>
      <c r="F61" s="84"/>
      <c r="G61" s="94"/>
      <c r="H61" s="94"/>
      <c r="I61" s="94"/>
      <c r="J61" s="90"/>
    </row>
    <row r="62" spans="1:10" x14ac:dyDescent="0.25">
      <c r="A62" s="133" t="s">
        <v>457</v>
      </c>
      <c r="B62" s="134"/>
      <c r="C62" s="134"/>
      <c r="D62" s="135"/>
      <c r="E62" s="133" t="s">
        <v>458</v>
      </c>
      <c r="F62" s="134"/>
      <c r="G62" s="134"/>
      <c r="H62" s="134"/>
      <c r="I62" s="135"/>
      <c r="J62" s="95"/>
    </row>
    <row r="63" spans="1:10" x14ac:dyDescent="0.25">
      <c r="A63" s="120"/>
      <c r="B63" s="94"/>
      <c r="C63" s="94"/>
      <c r="D63" s="84"/>
      <c r="E63" s="190"/>
      <c r="F63" s="190"/>
      <c r="G63" s="191"/>
      <c r="H63" s="191"/>
      <c r="I63" s="84"/>
      <c r="J63" s="90"/>
    </row>
    <row r="64" spans="1:10" x14ac:dyDescent="0.25">
      <c r="A64" s="133" t="s">
        <v>459</v>
      </c>
      <c r="B64" s="134"/>
      <c r="C64" s="134"/>
      <c r="D64" s="135"/>
      <c r="E64" s="133" t="s">
        <v>460</v>
      </c>
      <c r="F64" s="134"/>
      <c r="G64" s="134"/>
      <c r="H64" s="134"/>
      <c r="I64" s="135"/>
      <c r="J64" s="95"/>
    </row>
    <row r="65" spans="1:10" x14ac:dyDescent="0.25">
      <c r="A65" s="120"/>
      <c r="B65" s="94"/>
      <c r="C65" s="94"/>
      <c r="D65" s="84"/>
      <c r="E65" s="121"/>
      <c r="F65" s="121"/>
      <c r="G65" s="94"/>
      <c r="H65" s="94"/>
      <c r="I65" s="84"/>
      <c r="J65" s="90"/>
    </row>
    <row r="66" spans="1:10" x14ac:dyDescent="0.25">
      <c r="A66" s="120"/>
      <c r="B66" s="94"/>
      <c r="C66" s="94"/>
      <c r="D66" s="84"/>
      <c r="E66" s="139"/>
      <c r="F66" s="139"/>
      <c r="G66" s="191"/>
      <c r="H66" s="191"/>
      <c r="I66" s="84"/>
      <c r="J66" s="122" t="s">
        <v>422</v>
      </c>
    </row>
    <row r="67" spans="1:10" x14ac:dyDescent="0.25">
      <c r="A67" s="120"/>
      <c r="B67" s="94"/>
      <c r="C67" s="94"/>
      <c r="D67" s="84"/>
      <c r="E67" s="139"/>
      <c r="F67" s="139"/>
      <c r="G67" s="191"/>
      <c r="H67" s="191"/>
      <c r="I67" s="84"/>
      <c r="J67" s="122" t="s">
        <v>423</v>
      </c>
    </row>
    <row r="68" spans="1:10" ht="20.25" customHeight="1" x14ac:dyDescent="0.25">
      <c r="A68" s="151" t="s">
        <v>400</v>
      </c>
      <c r="B68" s="192"/>
      <c r="C68" s="146"/>
      <c r="D68" s="147"/>
      <c r="E68" s="193" t="s">
        <v>424</v>
      </c>
      <c r="F68" s="194"/>
      <c r="G68" s="148"/>
      <c r="H68" s="149"/>
      <c r="I68" s="149"/>
      <c r="J68" s="150"/>
    </row>
    <row r="69" spans="1:10" x14ac:dyDescent="0.25">
      <c r="A69" s="120"/>
      <c r="B69" s="94"/>
      <c r="C69" s="191"/>
      <c r="D69" s="191"/>
      <c r="E69" s="139"/>
      <c r="F69" s="139"/>
      <c r="G69" s="199" t="s">
        <v>425</v>
      </c>
      <c r="H69" s="199"/>
      <c r="I69" s="199"/>
      <c r="J69" s="79"/>
    </row>
    <row r="70" spans="1:10" ht="13.9" customHeight="1" x14ac:dyDescent="0.25">
      <c r="A70" s="151" t="s">
        <v>401</v>
      </c>
      <c r="B70" s="192"/>
      <c r="C70" s="148" t="s">
        <v>479</v>
      </c>
      <c r="D70" s="149"/>
      <c r="E70" s="149"/>
      <c r="F70" s="149"/>
      <c r="G70" s="149"/>
      <c r="H70" s="149"/>
      <c r="I70" s="149"/>
      <c r="J70" s="150"/>
    </row>
    <row r="71" spans="1:10" x14ac:dyDescent="0.25">
      <c r="A71" s="83"/>
      <c r="B71" s="84"/>
      <c r="C71" s="179" t="s">
        <v>402</v>
      </c>
      <c r="D71" s="179"/>
      <c r="E71" s="179"/>
      <c r="F71" s="179"/>
      <c r="G71" s="179"/>
      <c r="H71" s="179"/>
      <c r="I71" s="179"/>
      <c r="J71" s="90"/>
    </row>
    <row r="72" spans="1:10" x14ac:dyDescent="0.25">
      <c r="A72" s="151" t="s">
        <v>403</v>
      </c>
      <c r="B72" s="192"/>
      <c r="C72" s="195" t="s">
        <v>463</v>
      </c>
      <c r="D72" s="196"/>
      <c r="E72" s="197"/>
      <c r="F72" s="139"/>
      <c r="G72" s="139"/>
      <c r="H72" s="178"/>
      <c r="I72" s="178"/>
      <c r="J72" s="198"/>
    </row>
    <row r="73" spans="1:10" x14ac:dyDescent="0.25">
      <c r="A73" s="83"/>
      <c r="B73" s="84"/>
      <c r="C73" s="94"/>
      <c r="D73" s="84"/>
      <c r="E73" s="139"/>
      <c r="F73" s="139"/>
      <c r="G73" s="139"/>
      <c r="H73" s="139"/>
      <c r="I73" s="84"/>
      <c r="J73" s="90"/>
    </row>
    <row r="74" spans="1:10" ht="14.45" customHeight="1" x14ac:dyDescent="0.25">
      <c r="A74" s="151" t="s">
        <v>395</v>
      </c>
      <c r="B74" s="192"/>
      <c r="C74" s="204" t="s">
        <v>480</v>
      </c>
      <c r="D74" s="201"/>
      <c r="E74" s="201"/>
      <c r="F74" s="201"/>
      <c r="G74" s="201"/>
      <c r="H74" s="201"/>
      <c r="I74" s="201"/>
      <c r="J74" s="202"/>
    </row>
    <row r="75" spans="1:10" x14ac:dyDescent="0.25">
      <c r="A75" s="83"/>
      <c r="B75" s="84"/>
      <c r="C75" s="84"/>
      <c r="D75" s="84"/>
      <c r="E75" s="139"/>
      <c r="F75" s="139"/>
      <c r="G75" s="139"/>
      <c r="H75" s="139"/>
      <c r="I75" s="84"/>
      <c r="J75" s="90"/>
    </row>
    <row r="76" spans="1:10" x14ac:dyDescent="0.25">
      <c r="A76" s="151" t="s">
        <v>426</v>
      </c>
      <c r="B76" s="192"/>
      <c r="C76" s="200" t="s">
        <v>464</v>
      </c>
      <c r="D76" s="201"/>
      <c r="E76" s="201"/>
      <c r="F76" s="201"/>
      <c r="G76" s="201"/>
      <c r="H76" s="201"/>
      <c r="I76" s="201"/>
      <c r="J76" s="202"/>
    </row>
    <row r="77" spans="1:10" ht="14.45" customHeight="1" x14ac:dyDescent="0.25">
      <c r="A77" s="83"/>
      <c r="B77" s="84"/>
      <c r="C77" s="199" t="s">
        <v>427</v>
      </c>
      <c r="D77" s="199"/>
      <c r="E77" s="199"/>
      <c r="F77" s="199"/>
      <c r="G77" s="84"/>
      <c r="H77" s="84"/>
      <c r="I77" s="84"/>
      <c r="J77" s="90"/>
    </row>
    <row r="78" spans="1:10" x14ac:dyDescent="0.25">
      <c r="A78" s="151" t="s">
        <v>428</v>
      </c>
      <c r="B78" s="192"/>
      <c r="C78" s="200" t="s">
        <v>465</v>
      </c>
      <c r="D78" s="201"/>
      <c r="E78" s="201"/>
      <c r="F78" s="201"/>
      <c r="G78" s="201"/>
      <c r="H78" s="201"/>
      <c r="I78" s="201"/>
      <c r="J78" s="202"/>
    </row>
    <row r="79" spans="1:10" ht="14.45" customHeight="1" x14ac:dyDescent="0.25">
      <c r="A79" s="123"/>
      <c r="B79" s="124"/>
      <c r="C79" s="203" t="s">
        <v>429</v>
      </c>
      <c r="D79" s="203"/>
      <c r="E79" s="203"/>
      <c r="F79" s="203"/>
      <c r="G79" s="203"/>
      <c r="H79" s="124"/>
      <c r="I79" s="124"/>
      <c r="J79" s="125"/>
    </row>
    <row r="86" ht="27" customHeight="1" x14ac:dyDescent="0.25"/>
    <row r="90" ht="38.450000000000003" customHeight="1" x14ac:dyDescent="0.25"/>
  </sheetData>
  <mergeCells count="143">
    <mergeCell ref="A78:B78"/>
    <mergeCell ref="C78:J78"/>
    <mergeCell ref="C79:G79"/>
    <mergeCell ref="A74:B74"/>
    <mergeCell ref="C74:J74"/>
    <mergeCell ref="E75:F75"/>
    <mergeCell ref="G75:H75"/>
    <mergeCell ref="A76:B76"/>
    <mergeCell ref="C76:J76"/>
    <mergeCell ref="E73:F73"/>
    <mergeCell ref="G73:H73"/>
    <mergeCell ref="C69:D69"/>
    <mergeCell ref="E69:F69"/>
    <mergeCell ref="G69:I69"/>
    <mergeCell ref="A70:B70"/>
    <mergeCell ref="C70:J70"/>
    <mergeCell ref="C71:I71"/>
    <mergeCell ref="C77:F77"/>
    <mergeCell ref="E67:F67"/>
    <mergeCell ref="G67:H67"/>
    <mergeCell ref="A68:B68"/>
    <mergeCell ref="C68:D68"/>
    <mergeCell ref="E68:F68"/>
    <mergeCell ref="G68:J68"/>
    <mergeCell ref="E66:F66"/>
    <mergeCell ref="G66:H66"/>
    <mergeCell ref="A72:B72"/>
    <mergeCell ref="C72:E72"/>
    <mergeCell ref="F72:G72"/>
    <mergeCell ref="H72:J72"/>
    <mergeCell ref="A62:D62"/>
    <mergeCell ref="E62:I62"/>
    <mergeCell ref="E63:F63"/>
    <mergeCell ref="G63:H63"/>
    <mergeCell ref="A64:D64"/>
    <mergeCell ref="E64:I64"/>
    <mergeCell ref="A58:D58"/>
    <mergeCell ref="E58:I58"/>
    <mergeCell ref="A60:D60"/>
    <mergeCell ref="E60:I60"/>
    <mergeCell ref="A52:D52"/>
    <mergeCell ref="E52:I52"/>
    <mergeCell ref="A54:D54"/>
    <mergeCell ref="E54:I54"/>
    <mergeCell ref="A48:D48"/>
    <mergeCell ref="E48:I48"/>
    <mergeCell ref="D49:I49"/>
    <mergeCell ref="A50:D50"/>
    <mergeCell ref="E50:I50"/>
    <mergeCell ref="E51:F51"/>
    <mergeCell ref="G51:H51"/>
    <mergeCell ref="C43:D43"/>
    <mergeCell ref="E43:F43"/>
    <mergeCell ref="G43:I43"/>
    <mergeCell ref="A44:D44"/>
    <mergeCell ref="E44:I44"/>
    <mergeCell ref="A46:D46"/>
    <mergeCell ref="E46:I46"/>
    <mergeCell ref="E39:F39"/>
    <mergeCell ref="G39:H39"/>
    <mergeCell ref="A40:D40"/>
    <mergeCell ref="E40:I40"/>
    <mergeCell ref="A42:D42"/>
    <mergeCell ref="E42:I42"/>
    <mergeCell ref="E35:F35"/>
    <mergeCell ref="G35:H35"/>
    <mergeCell ref="A36:D36"/>
    <mergeCell ref="E36:I36"/>
    <mergeCell ref="D37:I37"/>
    <mergeCell ref="A38:D38"/>
    <mergeCell ref="E38:I38"/>
    <mergeCell ref="I31:J31"/>
    <mergeCell ref="A32:B32"/>
    <mergeCell ref="D32:G32"/>
    <mergeCell ref="E33:F33"/>
    <mergeCell ref="G33:H33"/>
    <mergeCell ref="A34:D34"/>
    <mergeCell ref="E34:I34"/>
    <mergeCell ref="E29:F29"/>
    <mergeCell ref="G29:H29"/>
    <mergeCell ref="A30:B30"/>
    <mergeCell ref="D30:G30"/>
    <mergeCell ref="A31:B31"/>
    <mergeCell ref="E31:F31"/>
    <mergeCell ref="G31:H31"/>
    <mergeCell ref="E27:F27"/>
    <mergeCell ref="G27:H27"/>
    <mergeCell ref="A28:B28"/>
    <mergeCell ref="E28:F28"/>
    <mergeCell ref="G28:H28"/>
    <mergeCell ref="C24:J24"/>
    <mergeCell ref="E25:F25"/>
    <mergeCell ref="G25:H25"/>
    <mergeCell ref="A26:B26"/>
    <mergeCell ref="C26:J26"/>
    <mergeCell ref="E21:F21"/>
    <mergeCell ref="G21:H21"/>
    <mergeCell ref="A22:B22"/>
    <mergeCell ref="C22:J22"/>
    <mergeCell ref="E23:F23"/>
    <mergeCell ref="G23:H23"/>
    <mergeCell ref="A1:C1"/>
    <mergeCell ref="A2:J2"/>
    <mergeCell ref="A4:D4"/>
    <mergeCell ref="E4:F4"/>
    <mergeCell ref="H4:I4"/>
    <mergeCell ref="A5:J5"/>
    <mergeCell ref="E13:F13"/>
    <mergeCell ref="G13:H13"/>
    <mergeCell ref="A14:B14"/>
    <mergeCell ref="C14:D14"/>
    <mergeCell ref="E14:F14"/>
    <mergeCell ref="H14:I14"/>
    <mergeCell ref="E11:F11"/>
    <mergeCell ref="G11:H11"/>
    <mergeCell ref="A12:B12"/>
    <mergeCell ref="C12:D12"/>
    <mergeCell ref="E12:F12"/>
    <mergeCell ref="G12:H12"/>
    <mergeCell ref="A56:D56"/>
    <mergeCell ref="E56:I56"/>
    <mergeCell ref="A8:I8"/>
    <mergeCell ref="E9:F9"/>
    <mergeCell ref="G9:H9"/>
    <mergeCell ref="A10:B10"/>
    <mergeCell ref="C10:D10"/>
    <mergeCell ref="F10:G10"/>
    <mergeCell ref="H10:I10"/>
    <mergeCell ref="E19:F19"/>
    <mergeCell ref="G19:H19"/>
    <mergeCell ref="A20:B20"/>
    <mergeCell ref="C20:D20"/>
    <mergeCell ref="E20:F20"/>
    <mergeCell ref="G20:J20"/>
    <mergeCell ref="E15:F15"/>
    <mergeCell ref="G15:H15"/>
    <mergeCell ref="A16:B16"/>
    <mergeCell ref="C16:D16"/>
    <mergeCell ref="A17:J17"/>
    <mergeCell ref="A18:B18"/>
    <mergeCell ref="C18:J18"/>
    <mergeCell ref="I28:J28"/>
    <mergeCell ref="A24:B24"/>
  </mergeCells>
  <dataValidations count="3">
    <dataValidation type="list" allowBlank="1" showInputMessage="1" showErrorMessage="1" sqref="C68:D68" xr:uid="{BCB989E0-93F0-4264-8662-BA6E579C02E3}">
      <formula1>$J$66:$J$67</formula1>
    </dataValidation>
    <dataValidation type="list" allowBlank="1" showInputMessage="1" showErrorMessage="1" sqref="C30" xr:uid="{78C3F7A5-D11D-45E8-B1DB-0476F5668068}">
      <formula1>$H$30:$I$30</formula1>
    </dataValidation>
    <dataValidation type="list" allowBlank="1" showInputMessage="1" showErrorMessage="1" sqref="C32" xr:uid="{52089F40-E0DD-4B46-B699-CC98325C1AB9}">
      <formula1>$H$32:$I$32</formula1>
    </dataValidation>
  </dataValidations>
  <hyperlinks>
    <hyperlink ref="C74" r:id="rId1" xr:uid="{30A339B0-3801-4175-8A85-C7A37A438E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view="pageBreakPreview" topLeftCell="A67" zoomScale="110" zoomScaleNormal="100" workbookViewId="0">
      <selection activeCell="H112" sqref="H112"/>
    </sheetView>
  </sheetViews>
  <sheetFormatPr defaultColWidth="8.85546875" defaultRowHeight="12.75" x14ac:dyDescent="0.2"/>
  <cols>
    <col min="1" max="7" width="8.85546875" style="25"/>
    <col min="8" max="9" width="15.7109375" style="46" customWidth="1"/>
    <col min="10" max="10" width="10.28515625" style="25" bestFit="1" customWidth="1"/>
    <col min="11" max="16384" width="8.85546875" style="25"/>
  </cols>
  <sheetData>
    <row r="1" spans="1:9" x14ac:dyDescent="0.2">
      <c r="A1" s="217" t="s">
        <v>1</v>
      </c>
      <c r="B1" s="218"/>
      <c r="C1" s="218"/>
      <c r="D1" s="218"/>
      <c r="E1" s="218"/>
      <c r="F1" s="218"/>
      <c r="G1" s="218"/>
      <c r="H1" s="218"/>
      <c r="I1" s="218"/>
    </row>
    <row r="2" spans="1:9" x14ac:dyDescent="0.2">
      <c r="A2" s="219" t="s">
        <v>473</v>
      </c>
      <c r="B2" s="220"/>
      <c r="C2" s="220"/>
      <c r="D2" s="220"/>
      <c r="E2" s="220"/>
      <c r="F2" s="220"/>
      <c r="G2" s="220"/>
      <c r="H2" s="220"/>
      <c r="I2" s="220"/>
    </row>
    <row r="3" spans="1:9" x14ac:dyDescent="0.2">
      <c r="A3" s="221" t="s">
        <v>361</v>
      </c>
      <c r="B3" s="222"/>
      <c r="C3" s="222"/>
      <c r="D3" s="222"/>
      <c r="E3" s="222"/>
      <c r="F3" s="222"/>
      <c r="G3" s="222"/>
      <c r="H3" s="222"/>
      <c r="I3" s="222"/>
    </row>
    <row r="4" spans="1:9" x14ac:dyDescent="0.2">
      <c r="A4" s="223" t="s">
        <v>470</v>
      </c>
      <c r="B4" s="224"/>
      <c r="C4" s="224"/>
      <c r="D4" s="224"/>
      <c r="E4" s="224"/>
      <c r="F4" s="224"/>
      <c r="G4" s="224"/>
      <c r="H4" s="224"/>
      <c r="I4" s="225"/>
    </row>
    <row r="5" spans="1:9" ht="34.5" thickBot="1" x14ac:dyDescent="0.25">
      <c r="A5" s="229" t="s">
        <v>2</v>
      </c>
      <c r="B5" s="230"/>
      <c r="C5" s="230"/>
      <c r="D5" s="230"/>
      <c r="E5" s="230"/>
      <c r="F5" s="231"/>
      <c r="G5" s="26" t="s">
        <v>113</v>
      </c>
      <c r="H5" s="41" t="s">
        <v>376</v>
      </c>
      <c r="I5" s="42" t="s">
        <v>384</v>
      </c>
    </row>
    <row r="6" spans="1:9" x14ac:dyDescent="0.2">
      <c r="A6" s="226">
        <v>1</v>
      </c>
      <c r="B6" s="227"/>
      <c r="C6" s="227"/>
      <c r="D6" s="227"/>
      <c r="E6" s="227"/>
      <c r="F6" s="228"/>
      <c r="G6" s="27">
        <v>2</v>
      </c>
      <c r="H6" s="28">
        <v>3</v>
      </c>
      <c r="I6" s="28">
        <v>4</v>
      </c>
    </row>
    <row r="7" spans="1:9" x14ac:dyDescent="0.2">
      <c r="A7" s="232"/>
      <c r="B7" s="232"/>
      <c r="C7" s="232"/>
      <c r="D7" s="232"/>
      <c r="E7" s="232"/>
      <c r="F7" s="232"/>
      <c r="G7" s="232"/>
      <c r="H7" s="232"/>
      <c r="I7" s="233"/>
    </row>
    <row r="8" spans="1:9" ht="12.75" customHeight="1" x14ac:dyDescent="0.2">
      <c r="A8" s="234" t="s">
        <v>4</v>
      </c>
      <c r="B8" s="235"/>
      <c r="C8" s="235"/>
      <c r="D8" s="235"/>
      <c r="E8" s="235"/>
      <c r="F8" s="236"/>
      <c r="G8" s="16">
        <v>1</v>
      </c>
      <c r="H8" s="43">
        <v>0</v>
      </c>
      <c r="I8" s="43">
        <v>0</v>
      </c>
    </row>
    <row r="9" spans="1:9" ht="12.75" customHeight="1" x14ac:dyDescent="0.2">
      <c r="A9" s="214" t="s">
        <v>5</v>
      </c>
      <c r="B9" s="215"/>
      <c r="C9" s="215"/>
      <c r="D9" s="215"/>
      <c r="E9" s="215"/>
      <c r="F9" s="216"/>
      <c r="G9" s="17">
        <v>2</v>
      </c>
      <c r="H9" s="44">
        <f>H10+H17+H27+H38+H43</f>
        <v>425155408</v>
      </c>
      <c r="I9" s="44">
        <f>I10+I17+I27+I38+I43</f>
        <v>395850701</v>
      </c>
    </row>
    <row r="10" spans="1:9" ht="12.75" customHeight="1" x14ac:dyDescent="0.2">
      <c r="A10" s="206" t="s">
        <v>6</v>
      </c>
      <c r="B10" s="207"/>
      <c r="C10" s="207"/>
      <c r="D10" s="207"/>
      <c r="E10" s="207"/>
      <c r="F10" s="208"/>
      <c r="G10" s="17">
        <v>3</v>
      </c>
      <c r="H10" s="44">
        <f>H11+H12+H13+H14+H15+H16</f>
        <v>10696580</v>
      </c>
      <c r="I10" s="44">
        <f>I11+I12+I13+I14+I15+I16</f>
        <v>6056676</v>
      </c>
    </row>
    <row r="11" spans="1:9" ht="12.75" customHeight="1" x14ac:dyDescent="0.2">
      <c r="A11" s="211" t="s">
        <v>7</v>
      </c>
      <c r="B11" s="212"/>
      <c r="C11" s="212"/>
      <c r="D11" s="212"/>
      <c r="E11" s="212"/>
      <c r="F11" s="213"/>
      <c r="G11" s="16">
        <v>4</v>
      </c>
      <c r="H11" s="43">
        <v>0</v>
      </c>
      <c r="I11" s="43">
        <v>0</v>
      </c>
    </row>
    <row r="12" spans="1:9" ht="23.45" customHeight="1" x14ac:dyDescent="0.2">
      <c r="A12" s="211" t="s">
        <v>8</v>
      </c>
      <c r="B12" s="212"/>
      <c r="C12" s="212"/>
      <c r="D12" s="212"/>
      <c r="E12" s="212"/>
      <c r="F12" s="213"/>
      <c r="G12" s="16">
        <v>5</v>
      </c>
      <c r="H12" s="43">
        <v>8760547</v>
      </c>
      <c r="I12" s="43">
        <v>4563784</v>
      </c>
    </row>
    <row r="13" spans="1:9" ht="12.75" customHeight="1" x14ac:dyDescent="0.2">
      <c r="A13" s="211" t="s">
        <v>9</v>
      </c>
      <c r="B13" s="212"/>
      <c r="C13" s="212"/>
      <c r="D13" s="212"/>
      <c r="E13" s="212"/>
      <c r="F13" s="213"/>
      <c r="G13" s="16">
        <v>6</v>
      </c>
      <c r="H13" s="43">
        <v>1212999</v>
      </c>
      <c r="I13" s="43">
        <v>1213000</v>
      </c>
    </row>
    <row r="14" spans="1:9" ht="12.75" customHeight="1" x14ac:dyDescent="0.2">
      <c r="A14" s="211" t="s">
        <v>10</v>
      </c>
      <c r="B14" s="212"/>
      <c r="C14" s="212"/>
      <c r="D14" s="212"/>
      <c r="E14" s="212"/>
      <c r="F14" s="213"/>
      <c r="G14" s="16">
        <v>7</v>
      </c>
      <c r="H14" s="43">
        <v>0</v>
      </c>
      <c r="I14" s="43">
        <v>0</v>
      </c>
    </row>
    <row r="15" spans="1:9" ht="12.75" customHeight="1" x14ac:dyDescent="0.2">
      <c r="A15" s="211" t="s">
        <v>11</v>
      </c>
      <c r="B15" s="212"/>
      <c r="C15" s="212"/>
      <c r="D15" s="212"/>
      <c r="E15" s="212"/>
      <c r="F15" s="213"/>
      <c r="G15" s="16">
        <v>8</v>
      </c>
      <c r="H15" s="43">
        <v>723034</v>
      </c>
      <c r="I15" s="43">
        <v>279892</v>
      </c>
    </row>
    <row r="16" spans="1:9" ht="12.75" customHeight="1" x14ac:dyDescent="0.2">
      <c r="A16" s="211" t="s">
        <v>12</v>
      </c>
      <c r="B16" s="212"/>
      <c r="C16" s="212"/>
      <c r="D16" s="212"/>
      <c r="E16" s="212"/>
      <c r="F16" s="213"/>
      <c r="G16" s="16">
        <v>9</v>
      </c>
      <c r="H16" s="43">
        <v>0</v>
      </c>
      <c r="I16" s="43">
        <v>0</v>
      </c>
    </row>
    <row r="17" spans="1:9" ht="12.75" customHeight="1" x14ac:dyDescent="0.2">
      <c r="A17" s="206" t="s">
        <v>13</v>
      </c>
      <c r="B17" s="207"/>
      <c r="C17" s="207"/>
      <c r="D17" s="207"/>
      <c r="E17" s="207"/>
      <c r="F17" s="208"/>
      <c r="G17" s="17">
        <v>10</v>
      </c>
      <c r="H17" s="44">
        <f>H18+H19+H20+H21+H22+H23+H24+H25+H26</f>
        <v>361349842</v>
      </c>
      <c r="I17" s="44">
        <f>I18+I19+I20+I21+I22+I23+I24+I25+I26</f>
        <v>339294667</v>
      </c>
    </row>
    <row r="18" spans="1:9" ht="12.75" customHeight="1" x14ac:dyDescent="0.2">
      <c r="A18" s="211" t="s">
        <v>14</v>
      </c>
      <c r="B18" s="212"/>
      <c r="C18" s="212"/>
      <c r="D18" s="212"/>
      <c r="E18" s="212"/>
      <c r="F18" s="213"/>
      <c r="G18" s="16">
        <v>11</v>
      </c>
      <c r="H18" s="43">
        <v>20560703</v>
      </c>
      <c r="I18" s="43">
        <v>18699600</v>
      </c>
    </row>
    <row r="19" spans="1:9" ht="12.75" customHeight="1" x14ac:dyDescent="0.2">
      <c r="A19" s="211" t="s">
        <v>15</v>
      </c>
      <c r="B19" s="212"/>
      <c r="C19" s="212"/>
      <c r="D19" s="212"/>
      <c r="E19" s="212"/>
      <c r="F19" s="213"/>
      <c r="G19" s="16">
        <v>12</v>
      </c>
      <c r="H19" s="43">
        <v>127925153</v>
      </c>
      <c r="I19" s="43">
        <v>111288565</v>
      </c>
    </row>
    <row r="20" spans="1:9" ht="12.75" customHeight="1" x14ac:dyDescent="0.2">
      <c r="A20" s="211" t="s">
        <v>16</v>
      </c>
      <c r="B20" s="212"/>
      <c r="C20" s="212"/>
      <c r="D20" s="212"/>
      <c r="E20" s="212"/>
      <c r="F20" s="213"/>
      <c r="G20" s="16">
        <v>13</v>
      </c>
      <c r="H20" s="43">
        <v>63593262</v>
      </c>
      <c r="I20" s="43">
        <v>73294088</v>
      </c>
    </row>
    <row r="21" spans="1:9" ht="12.75" customHeight="1" x14ac:dyDescent="0.2">
      <c r="A21" s="211" t="s">
        <v>17</v>
      </c>
      <c r="B21" s="212"/>
      <c r="C21" s="212"/>
      <c r="D21" s="212"/>
      <c r="E21" s="212"/>
      <c r="F21" s="213"/>
      <c r="G21" s="16">
        <v>14</v>
      </c>
      <c r="H21" s="43">
        <v>31687583</v>
      </c>
      <c r="I21" s="43">
        <v>22651058</v>
      </c>
    </row>
    <row r="22" spans="1:9" ht="12.75" customHeight="1" x14ac:dyDescent="0.2">
      <c r="A22" s="211" t="s">
        <v>18</v>
      </c>
      <c r="B22" s="212"/>
      <c r="C22" s="212"/>
      <c r="D22" s="212"/>
      <c r="E22" s="212"/>
      <c r="F22" s="213"/>
      <c r="G22" s="16">
        <v>15</v>
      </c>
      <c r="H22" s="43">
        <v>0</v>
      </c>
      <c r="I22" s="43">
        <v>0</v>
      </c>
    </row>
    <row r="23" spans="1:9" ht="12.75" customHeight="1" x14ac:dyDescent="0.2">
      <c r="A23" s="211" t="s">
        <v>19</v>
      </c>
      <c r="B23" s="212"/>
      <c r="C23" s="212"/>
      <c r="D23" s="212"/>
      <c r="E23" s="212"/>
      <c r="F23" s="213"/>
      <c r="G23" s="16">
        <v>16</v>
      </c>
      <c r="H23" s="43">
        <v>0</v>
      </c>
      <c r="I23" s="43">
        <v>20408</v>
      </c>
    </row>
    <row r="24" spans="1:9" ht="12.75" customHeight="1" x14ac:dyDescent="0.2">
      <c r="A24" s="211" t="s">
        <v>20</v>
      </c>
      <c r="B24" s="212"/>
      <c r="C24" s="212"/>
      <c r="D24" s="212"/>
      <c r="E24" s="212"/>
      <c r="F24" s="213"/>
      <c r="G24" s="16">
        <v>17</v>
      </c>
      <c r="H24" s="43">
        <v>3132289</v>
      </c>
      <c r="I24" s="43">
        <v>952493</v>
      </c>
    </row>
    <row r="25" spans="1:9" ht="12.75" customHeight="1" x14ac:dyDescent="0.2">
      <c r="A25" s="211" t="s">
        <v>21</v>
      </c>
      <c r="B25" s="212"/>
      <c r="C25" s="212"/>
      <c r="D25" s="212"/>
      <c r="E25" s="212"/>
      <c r="F25" s="213"/>
      <c r="G25" s="16">
        <v>18</v>
      </c>
      <c r="H25" s="43">
        <v>114450852</v>
      </c>
      <c r="I25" s="43">
        <v>112388455</v>
      </c>
    </row>
    <row r="26" spans="1:9" ht="12.75" customHeight="1" x14ac:dyDescent="0.2">
      <c r="A26" s="211" t="s">
        <v>22</v>
      </c>
      <c r="B26" s="212"/>
      <c r="C26" s="212"/>
      <c r="D26" s="212"/>
      <c r="E26" s="212"/>
      <c r="F26" s="213"/>
      <c r="G26" s="16">
        <v>19</v>
      </c>
      <c r="H26" s="43">
        <v>0</v>
      </c>
      <c r="I26" s="43">
        <v>0</v>
      </c>
    </row>
    <row r="27" spans="1:9" ht="12.75" customHeight="1" x14ac:dyDescent="0.2">
      <c r="A27" s="206" t="s">
        <v>23</v>
      </c>
      <c r="B27" s="207"/>
      <c r="C27" s="207"/>
      <c r="D27" s="207"/>
      <c r="E27" s="207"/>
      <c r="F27" s="208"/>
      <c r="G27" s="17">
        <v>20</v>
      </c>
      <c r="H27" s="44">
        <f>SUM(H28:H37)</f>
        <v>24900041</v>
      </c>
      <c r="I27" s="44">
        <f>SUM(I28:I37)</f>
        <v>13734197</v>
      </c>
    </row>
    <row r="28" spans="1:9" ht="12.75" customHeight="1" x14ac:dyDescent="0.2">
      <c r="A28" s="211" t="s">
        <v>24</v>
      </c>
      <c r="B28" s="212"/>
      <c r="C28" s="212"/>
      <c r="D28" s="212"/>
      <c r="E28" s="212"/>
      <c r="F28" s="213"/>
      <c r="G28" s="16">
        <v>21</v>
      </c>
      <c r="H28" s="43">
        <v>0</v>
      </c>
      <c r="I28" s="43">
        <v>0</v>
      </c>
    </row>
    <row r="29" spans="1:9" ht="12.75" customHeight="1" x14ac:dyDescent="0.2">
      <c r="A29" s="211" t="s">
        <v>25</v>
      </c>
      <c r="B29" s="212"/>
      <c r="C29" s="212"/>
      <c r="D29" s="212"/>
      <c r="E29" s="212"/>
      <c r="F29" s="213"/>
      <c r="G29" s="16">
        <v>22</v>
      </c>
      <c r="H29" s="43">
        <v>0</v>
      </c>
      <c r="I29" s="43">
        <v>0</v>
      </c>
    </row>
    <row r="30" spans="1:9" ht="12.75" customHeight="1" x14ac:dyDescent="0.2">
      <c r="A30" s="211" t="s">
        <v>26</v>
      </c>
      <c r="B30" s="212"/>
      <c r="C30" s="212"/>
      <c r="D30" s="212"/>
      <c r="E30" s="212"/>
      <c r="F30" s="213"/>
      <c r="G30" s="16">
        <v>23</v>
      </c>
      <c r="H30" s="43">
        <v>0</v>
      </c>
      <c r="I30" s="43">
        <v>0</v>
      </c>
    </row>
    <row r="31" spans="1:9" ht="24.6" customHeight="1" x14ac:dyDescent="0.2">
      <c r="A31" s="211" t="s">
        <v>27</v>
      </c>
      <c r="B31" s="212"/>
      <c r="C31" s="212"/>
      <c r="D31" s="212"/>
      <c r="E31" s="212"/>
      <c r="F31" s="213"/>
      <c r="G31" s="16">
        <v>24</v>
      </c>
      <c r="H31" s="43">
        <v>4000</v>
      </c>
      <c r="I31" s="43">
        <v>4000</v>
      </c>
    </row>
    <row r="32" spans="1:9" ht="24" customHeight="1" x14ac:dyDescent="0.2">
      <c r="A32" s="211" t="s">
        <v>28</v>
      </c>
      <c r="B32" s="212"/>
      <c r="C32" s="212"/>
      <c r="D32" s="212"/>
      <c r="E32" s="212"/>
      <c r="F32" s="213"/>
      <c r="G32" s="16">
        <v>25</v>
      </c>
      <c r="H32" s="43">
        <v>0</v>
      </c>
      <c r="I32" s="43">
        <v>0</v>
      </c>
    </row>
    <row r="33" spans="1:9" ht="26.45" customHeight="1" x14ac:dyDescent="0.2">
      <c r="A33" s="211" t="s">
        <v>29</v>
      </c>
      <c r="B33" s="212"/>
      <c r="C33" s="212"/>
      <c r="D33" s="212"/>
      <c r="E33" s="212"/>
      <c r="F33" s="213"/>
      <c r="G33" s="16">
        <v>26</v>
      </c>
      <c r="H33" s="43">
        <v>0</v>
      </c>
      <c r="I33" s="43">
        <v>0</v>
      </c>
    </row>
    <row r="34" spans="1:9" ht="12.75" customHeight="1" x14ac:dyDescent="0.2">
      <c r="A34" s="211" t="s">
        <v>30</v>
      </c>
      <c r="B34" s="212"/>
      <c r="C34" s="212"/>
      <c r="D34" s="212"/>
      <c r="E34" s="212"/>
      <c r="F34" s="213"/>
      <c r="G34" s="16">
        <v>27</v>
      </c>
      <c r="H34" s="43">
        <v>4984</v>
      </c>
      <c r="I34" s="43">
        <v>0</v>
      </c>
    </row>
    <row r="35" spans="1:9" ht="12.75" customHeight="1" x14ac:dyDescent="0.2">
      <c r="A35" s="211" t="s">
        <v>31</v>
      </c>
      <c r="B35" s="212"/>
      <c r="C35" s="212"/>
      <c r="D35" s="212"/>
      <c r="E35" s="212"/>
      <c r="F35" s="213"/>
      <c r="G35" s="16">
        <v>28</v>
      </c>
      <c r="H35" s="43">
        <v>13299386</v>
      </c>
      <c r="I35" s="43">
        <v>13730197</v>
      </c>
    </row>
    <row r="36" spans="1:9" ht="12.75" customHeight="1" x14ac:dyDescent="0.2">
      <c r="A36" s="211" t="s">
        <v>32</v>
      </c>
      <c r="B36" s="212"/>
      <c r="C36" s="212"/>
      <c r="D36" s="212"/>
      <c r="E36" s="212"/>
      <c r="F36" s="213"/>
      <c r="G36" s="16">
        <v>29</v>
      </c>
      <c r="H36" s="43">
        <v>11591671</v>
      </c>
      <c r="I36" s="43">
        <v>0</v>
      </c>
    </row>
    <row r="37" spans="1:9" ht="12.75" customHeight="1" x14ac:dyDescent="0.2">
      <c r="A37" s="211" t="s">
        <v>33</v>
      </c>
      <c r="B37" s="212"/>
      <c r="C37" s="212"/>
      <c r="D37" s="212"/>
      <c r="E37" s="212"/>
      <c r="F37" s="213"/>
      <c r="G37" s="16">
        <v>30</v>
      </c>
      <c r="H37" s="43">
        <v>0</v>
      </c>
      <c r="I37" s="43">
        <v>0</v>
      </c>
    </row>
    <row r="38" spans="1:9" ht="12.75" customHeight="1" x14ac:dyDescent="0.2">
      <c r="A38" s="206" t="s">
        <v>34</v>
      </c>
      <c r="B38" s="207"/>
      <c r="C38" s="207"/>
      <c r="D38" s="207"/>
      <c r="E38" s="207"/>
      <c r="F38" s="208"/>
      <c r="G38" s="17">
        <v>31</v>
      </c>
      <c r="H38" s="44">
        <f>H39+H40+H41+H42</f>
        <v>28208945</v>
      </c>
      <c r="I38" s="44">
        <f>I39+I40+I41+I42</f>
        <v>36765161</v>
      </c>
    </row>
    <row r="39" spans="1:9" ht="12.75" customHeight="1" x14ac:dyDescent="0.2">
      <c r="A39" s="211" t="s">
        <v>35</v>
      </c>
      <c r="B39" s="212"/>
      <c r="C39" s="212"/>
      <c r="D39" s="212"/>
      <c r="E39" s="212"/>
      <c r="F39" s="213"/>
      <c r="G39" s="16">
        <v>32</v>
      </c>
      <c r="H39" s="43">
        <v>0</v>
      </c>
      <c r="I39" s="43">
        <v>0</v>
      </c>
    </row>
    <row r="40" spans="1:9" ht="12.75" customHeight="1" x14ac:dyDescent="0.2">
      <c r="A40" s="211" t="s">
        <v>36</v>
      </c>
      <c r="B40" s="212"/>
      <c r="C40" s="212"/>
      <c r="D40" s="212"/>
      <c r="E40" s="212"/>
      <c r="F40" s="213"/>
      <c r="G40" s="16">
        <v>33</v>
      </c>
      <c r="H40" s="43">
        <v>0</v>
      </c>
      <c r="I40" s="43">
        <v>0</v>
      </c>
    </row>
    <row r="41" spans="1:9" ht="12.75" customHeight="1" x14ac:dyDescent="0.2">
      <c r="A41" s="211" t="s">
        <v>37</v>
      </c>
      <c r="B41" s="212"/>
      <c r="C41" s="212"/>
      <c r="D41" s="212"/>
      <c r="E41" s="212"/>
      <c r="F41" s="213"/>
      <c r="G41" s="16">
        <v>34</v>
      </c>
      <c r="H41" s="43">
        <v>0</v>
      </c>
      <c r="I41" s="43">
        <v>0</v>
      </c>
    </row>
    <row r="42" spans="1:9" ht="12.75" customHeight="1" x14ac:dyDescent="0.2">
      <c r="A42" s="211" t="s">
        <v>38</v>
      </c>
      <c r="B42" s="212"/>
      <c r="C42" s="212"/>
      <c r="D42" s="212"/>
      <c r="E42" s="212"/>
      <c r="F42" s="213"/>
      <c r="G42" s="16">
        <v>35</v>
      </c>
      <c r="H42" s="43">
        <v>28208945</v>
      </c>
      <c r="I42" s="43">
        <v>36765161</v>
      </c>
    </row>
    <row r="43" spans="1:9" ht="12.75" customHeight="1" x14ac:dyDescent="0.2">
      <c r="A43" s="237" t="s">
        <v>39</v>
      </c>
      <c r="B43" s="238"/>
      <c r="C43" s="238"/>
      <c r="D43" s="238"/>
      <c r="E43" s="238"/>
      <c r="F43" s="239"/>
      <c r="G43" s="16">
        <v>36</v>
      </c>
      <c r="H43" s="43">
        <v>0</v>
      </c>
      <c r="I43" s="43">
        <v>0</v>
      </c>
    </row>
    <row r="44" spans="1:9" ht="12.75" customHeight="1" x14ac:dyDescent="0.2">
      <c r="A44" s="214" t="s">
        <v>40</v>
      </c>
      <c r="B44" s="215"/>
      <c r="C44" s="215"/>
      <c r="D44" s="215"/>
      <c r="E44" s="215"/>
      <c r="F44" s="216"/>
      <c r="G44" s="17">
        <v>37</v>
      </c>
      <c r="H44" s="44">
        <f>H45+H53+H60+H70</f>
        <v>643232785</v>
      </c>
      <c r="I44" s="44">
        <f>I45+I53+I60+I70</f>
        <v>547440650</v>
      </c>
    </row>
    <row r="45" spans="1:9" ht="12.75" customHeight="1" x14ac:dyDescent="0.2">
      <c r="A45" s="206" t="s">
        <v>41</v>
      </c>
      <c r="B45" s="207"/>
      <c r="C45" s="207"/>
      <c r="D45" s="207"/>
      <c r="E45" s="207"/>
      <c r="F45" s="208"/>
      <c r="G45" s="17">
        <v>38</v>
      </c>
      <c r="H45" s="44">
        <f>SUM(H46:H52)</f>
        <v>162456836</v>
      </c>
      <c r="I45" s="44">
        <f>SUM(I46:I52)</f>
        <v>85247916</v>
      </c>
    </row>
    <row r="46" spans="1:9" ht="12.75" customHeight="1" x14ac:dyDescent="0.2">
      <c r="A46" s="211" t="s">
        <v>42</v>
      </c>
      <c r="B46" s="212"/>
      <c r="C46" s="212"/>
      <c r="D46" s="212"/>
      <c r="E46" s="212"/>
      <c r="F46" s="213"/>
      <c r="G46" s="16">
        <v>39</v>
      </c>
      <c r="H46" s="43">
        <v>60192110</v>
      </c>
      <c r="I46" s="43">
        <v>49570241</v>
      </c>
    </row>
    <row r="47" spans="1:9" ht="12.75" customHeight="1" x14ac:dyDescent="0.2">
      <c r="A47" s="211" t="s">
        <v>43</v>
      </c>
      <c r="B47" s="212"/>
      <c r="C47" s="212"/>
      <c r="D47" s="212"/>
      <c r="E47" s="212"/>
      <c r="F47" s="213"/>
      <c r="G47" s="16">
        <v>40</v>
      </c>
      <c r="H47" s="43">
        <v>20486723</v>
      </c>
      <c r="I47" s="43">
        <v>6874510</v>
      </c>
    </row>
    <row r="48" spans="1:9" ht="12.75" customHeight="1" x14ac:dyDescent="0.2">
      <c r="A48" s="211" t="s">
        <v>44</v>
      </c>
      <c r="B48" s="212"/>
      <c r="C48" s="212"/>
      <c r="D48" s="212"/>
      <c r="E48" s="212"/>
      <c r="F48" s="213"/>
      <c r="G48" s="16">
        <v>41</v>
      </c>
      <c r="H48" s="43">
        <v>8792603</v>
      </c>
      <c r="I48" s="43">
        <v>21346042</v>
      </c>
    </row>
    <row r="49" spans="1:9" ht="12.75" customHeight="1" x14ac:dyDescent="0.2">
      <c r="A49" s="211" t="s">
        <v>45</v>
      </c>
      <c r="B49" s="212"/>
      <c r="C49" s="212"/>
      <c r="D49" s="212"/>
      <c r="E49" s="212"/>
      <c r="F49" s="213"/>
      <c r="G49" s="16">
        <v>42</v>
      </c>
      <c r="H49" s="43">
        <v>7676248</v>
      </c>
      <c r="I49" s="43">
        <v>7082773</v>
      </c>
    </row>
    <row r="50" spans="1:9" ht="12.75" customHeight="1" x14ac:dyDescent="0.2">
      <c r="A50" s="211" t="s">
        <v>46</v>
      </c>
      <c r="B50" s="212"/>
      <c r="C50" s="212"/>
      <c r="D50" s="212"/>
      <c r="E50" s="212"/>
      <c r="F50" s="213"/>
      <c r="G50" s="16">
        <v>43</v>
      </c>
      <c r="H50" s="43">
        <v>271775</v>
      </c>
      <c r="I50" s="43">
        <v>374350</v>
      </c>
    </row>
    <row r="51" spans="1:9" ht="12.75" customHeight="1" x14ac:dyDescent="0.2">
      <c r="A51" s="211" t="s">
        <v>47</v>
      </c>
      <c r="B51" s="212"/>
      <c r="C51" s="212"/>
      <c r="D51" s="212"/>
      <c r="E51" s="212"/>
      <c r="F51" s="213"/>
      <c r="G51" s="16">
        <v>44</v>
      </c>
      <c r="H51" s="43">
        <v>65037377</v>
      </c>
      <c r="I51" s="43">
        <v>0</v>
      </c>
    </row>
    <row r="52" spans="1:9" ht="12.75" customHeight="1" x14ac:dyDescent="0.2">
      <c r="A52" s="211" t="s">
        <v>48</v>
      </c>
      <c r="B52" s="212"/>
      <c r="C52" s="212"/>
      <c r="D52" s="212"/>
      <c r="E52" s="212"/>
      <c r="F52" s="213"/>
      <c r="G52" s="16">
        <v>45</v>
      </c>
      <c r="H52" s="43">
        <v>0</v>
      </c>
      <c r="I52" s="43">
        <v>0</v>
      </c>
    </row>
    <row r="53" spans="1:9" ht="12.75" customHeight="1" x14ac:dyDescent="0.2">
      <c r="A53" s="206" t="s">
        <v>49</v>
      </c>
      <c r="B53" s="207"/>
      <c r="C53" s="207"/>
      <c r="D53" s="207"/>
      <c r="E53" s="207"/>
      <c r="F53" s="208"/>
      <c r="G53" s="17">
        <v>46</v>
      </c>
      <c r="H53" s="44">
        <f>SUM(H54:H59)</f>
        <v>389513637</v>
      </c>
      <c r="I53" s="44">
        <f>SUM(I54:I59)</f>
        <v>386124913</v>
      </c>
    </row>
    <row r="54" spans="1:9" ht="12.75" customHeight="1" x14ac:dyDescent="0.2">
      <c r="A54" s="211" t="s">
        <v>50</v>
      </c>
      <c r="B54" s="212"/>
      <c r="C54" s="212"/>
      <c r="D54" s="212"/>
      <c r="E54" s="212"/>
      <c r="F54" s="213"/>
      <c r="G54" s="16">
        <v>47</v>
      </c>
      <c r="H54" s="43">
        <v>0</v>
      </c>
      <c r="I54" s="43">
        <v>0</v>
      </c>
    </row>
    <row r="55" spans="1:9" ht="12.75" customHeight="1" x14ac:dyDescent="0.2">
      <c r="A55" s="211" t="s">
        <v>51</v>
      </c>
      <c r="B55" s="212"/>
      <c r="C55" s="212"/>
      <c r="D55" s="212"/>
      <c r="E55" s="212"/>
      <c r="F55" s="213"/>
      <c r="G55" s="16">
        <v>48</v>
      </c>
      <c r="H55" s="43">
        <v>0</v>
      </c>
      <c r="I55" s="43">
        <v>0</v>
      </c>
    </row>
    <row r="56" spans="1:9" ht="12.75" customHeight="1" x14ac:dyDescent="0.2">
      <c r="A56" s="211" t="s">
        <v>52</v>
      </c>
      <c r="B56" s="212"/>
      <c r="C56" s="212"/>
      <c r="D56" s="212"/>
      <c r="E56" s="212"/>
      <c r="F56" s="213"/>
      <c r="G56" s="16">
        <v>49</v>
      </c>
      <c r="H56" s="43">
        <v>235934234</v>
      </c>
      <c r="I56" s="43">
        <v>233387758</v>
      </c>
    </row>
    <row r="57" spans="1:9" ht="12.75" customHeight="1" x14ac:dyDescent="0.2">
      <c r="A57" s="211" t="s">
        <v>53</v>
      </c>
      <c r="B57" s="212"/>
      <c r="C57" s="212"/>
      <c r="D57" s="212"/>
      <c r="E57" s="212"/>
      <c r="F57" s="213"/>
      <c r="G57" s="16">
        <v>50</v>
      </c>
      <c r="H57" s="43">
        <v>167857</v>
      </c>
      <c r="I57" s="43">
        <v>323319</v>
      </c>
    </row>
    <row r="58" spans="1:9" ht="12.75" customHeight="1" x14ac:dyDescent="0.2">
      <c r="A58" s="211" t="s">
        <v>54</v>
      </c>
      <c r="B58" s="212"/>
      <c r="C58" s="212"/>
      <c r="D58" s="212"/>
      <c r="E58" s="212"/>
      <c r="F58" s="213"/>
      <c r="G58" s="16">
        <v>51</v>
      </c>
      <c r="H58" s="43">
        <v>17559329</v>
      </c>
      <c r="I58" s="43">
        <v>15771179</v>
      </c>
    </row>
    <row r="59" spans="1:9" ht="12.75" customHeight="1" x14ac:dyDescent="0.2">
      <c r="A59" s="211" t="s">
        <v>55</v>
      </c>
      <c r="B59" s="212"/>
      <c r="C59" s="212"/>
      <c r="D59" s="212"/>
      <c r="E59" s="212"/>
      <c r="F59" s="213"/>
      <c r="G59" s="16">
        <v>52</v>
      </c>
      <c r="H59" s="43">
        <v>135852217</v>
      </c>
      <c r="I59" s="43">
        <v>136642657</v>
      </c>
    </row>
    <row r="60" spans="1:9" ht="12.75" customHeight="1" x14ac:dyDescent="0.2">
      <c r="A60" s="206" t="s">
        <v>56</v>
      </c>
      <c r="B60" s="207"/>
      <c r="C60" s="207"/>
      <c r="D60" s="207"/>
      <c r="E60" s="207"/>
      <c r="F60" s="208"/>
      <c r="G60" s="17">
        <v>53</v>
      </c>
      <c r="H60" s="44">
        <f>SUM(H61:H69)</f>
        <v>25083021</v>
      </c>
      <c r="I60" s="44">
        <f>SUM(I61:I69)</f>
        <v>14548513</v>
      </c>
    </row>
    <row r="61" spans="1:9" ht="12.75" customHeight="1" x14ac:dyDescent="0.2">
      <c r="A61" s="211" t="s">
        <v>24</v>
      </c>
      <c r="B61" s="212"/>
      <c r="C61" s="212"/>
      <c r="D61" s="212"/>
      <c r="E61" s="212"/>
      <c r="F61" s="213"/>
      <c r="G61" s="16">
        <v>54</v>
      </c>
      <c r="H61" s="43">
        <v>0</v>
      </c>
      <c r="I61" s="43">
        <v>0</v>
      </c>
    </row>
    <row r="62" spans="1:9" ht="12.75" customHeight="1" x14ac:dyDescent="0.2">
      <c r="A62" s="211" t="s">
        <v>25</v>
      </c>
      <c r="B62" s="212"/>
      <c r="C62" s="212"/>
      <c r="D62" s="212"/>
      <c r="E62" s="212"/>
      <c r="F62" s="213"/>
      <c r="G62" s="16">
        <v>55</v>
      </c>
      <c r="H62" s="43">
        <v>0</v>
      </c>
      <c r="I62" s="43">
        <v>0</v>
      </c>
    </row>
    <row r="63" spans="1:9" ht="12.75" customHeight="1" x14ac:dyDescent="0.2">
      <c r="A63" s="211" t="s">
        <v>26</v>
      </c>
      <c r="B63" s="212"/>
      <c r="C63" s="212"/>
      <c r="D63" s="212"/>
      <c r="E63" s="212"/>
      <c r="F63" s="213"/>
      <c r="G63" s="16">
        <v>56</v>
      </c>
      <c r="H63" s="43">
        <v>0</v>
      </c>
      <c r="I63" s="43">
        <v>0</v>
      </c>
    </row>
    <row r="64" spans="1:9" ht="23.45" customHeight="1" x14ac:dyDescent="0.2">
      <c r="A64" s="211" t="s">
        <v>57</v>
      </c>
      <c r="B64" s="212"/>
      <c r="C64" s="212"/>
      <c r="D64" s="212"/>
      <c r="E64" s="212"/>
      <c r="F64" s="213"/>
      <c r="G64" s="16">
        <v>57</v>
      </c>
      <c r="H64" s="43">
        <v>0</v>
      </c>
      <c r="I64" s="43">
        <v>0</v>
      </c>
    </row>
    <row r="65" spans="1:9" ht="21" customHeight="1" x14ac:dyDescent="0.2">
      <c r="A65" s="211" t="s">
        <v>28</v>
      </c>
      <c r="B65" s="212"/>
      <c r="C65" s="212"/>
      <c r="D65" s="212"/>
      <c r="E65" s="212"/>
      <c r="F65" s="213"/>
      <c r="G65" s="16">
        <v>58</v>
      </c>
      <c r="H65" s="43">
        <v>0</v>
      </c>
      <c r="I65" s="43">
        <v>0</v>
      </c>
    </row>
    <row r="66" spans="1:9" ht="22.9" customHeight="1" x14ac:dyDescent="0.2">
      <c r="A66" s="211" t="s">
        <v>29</v>
      </c>
      <c r="B66" s="212"/>
      <c r="C66" s="212"/>
      <c r="D66" s="212"/>
      <c r="E66" s="212"/>
      <c r="F66" s="213"/>
      <c r="G66" s="16">
        <v>59</v>
      </c>
      <c r="H66" s="43">
        <v>0</v>
      </c>
      <c r="I66" s="43">
        <v>0</v>
      </c>
    </row>
    <row r="67" spans="1:9" ht="12.75" customHeight="1" x14ac:dyDescent="0.2">
      <c r="A67" s="211" t="s">
        <v>30</v>
      </c>
      <c r="B67" s="212"/>
      <c r="C67" s="212"/>
      <c r="D67" s="212"/>
      <c r="E67" s="212"/>
      <c r="F67" s="213"/>
      <c r="G67" s="16">
        <v>60</v>
      </c>
      <c r="H67" s="43">
        <v>0</v>
      </c>
      <c r="I67" s="43">
        <v>0</v>
      </c>
    </row>
    <row r="68" spans="1:9" ht="12.75" customHeight="1" x14ac:dyDescent="0.2">
      <c r="A68" s="211" t="s">
        <v>31</v>
      </c>
      <c r="B68" s="212"/>
      <c r="C68" s="212"/>
      <c r="D68" s="212"/>
      <c r="E68" s="212"/>
      <c r="F68" s="213"/>
      <c r="G68" s="16">
        <v>61</v>
      </c>
      <c r="H68" s="43">
        <v>25083021</v>
      </c>
      <c r="I68" s="43">
        <v>14548513</v>
      </c>
    </row>
    <row r="69" spans="1:9" ht="12.75" customHeight="1" x14ac:dyDescent="0.2">
      <c r="A69" s="211" t="s">
        <v>58</v>
      </c>
      <c r="B69" s="212"/>
      <c r="C69" s="212"/>
      <c r="D69" s="212"/>
      <c r="E69" s="212"/>
      <c r="F69" s="213"/>
      <c r="G69" s="16">
        <v>62</v>
      </c>
      <c r="H69" s="43">
        <v>0</v>
      </c>
      <c r="I69" s="43">
        <v>0</v>
      </c>
    </row>
    <row r="70" spans="1:9" ht="12.75" customHeight="1" x14ac:dyDescent="0.2">
      <c r="A70" s="237" t="s">
        <v>59</v>
      </c>
      <c r="B70" s="238"/>
      <c r="C70" s="238"/>
      <c r="D70" s="238"/>
      <c r="E70" s="238"/>
      <c r="F70" s="239"/>
      <c r="G70" s="16">
        <v>63</v>
      </c>
      <c r="H70" s="43">
        <v>66179291</v>
      </c>
      <c r="I70" s="43">
        <v>61519308</v>
      </c>
    </row>
    <row r="71" spans="1:9" ht="12.75" customHeight="1" x14ac:dyDescent="0.2">
      <c r="A71" s="243" t="s">
        <v>60</v>
      </c>
      <c r="B71" s="244"/>
      <c r="C71" s="244"/>
      <c r="D71" s="244"/>
      <c r="E71" s="244"/>
      <c r="F71" s="245"/>
      <c r="G71" s="16">
        <v>64</v>
      </c>
      <c r="H71" s="43">
        <v>4279298</v>
      </c>
      <c r="I71" s="43">
        <v>3341230</v>
      </c>
    </row>
    <row r="72" spans="1:9" ht="12.75" customHeight="1" x14ac:dyDescent="0.2">
      <c r="A72" s="214" t="s">
        <v>61</v>
      </c>
      <c r="B72" s="215"/>
      <c r="C72" s="215"/>
      <c r="D72" s="215"/>
      <c r="E72" s="215"/>
      <c r="F72" s="216"/>
      <c r="G72" s="17">
        <v>65</v>
      </c>
      <c r="H72" s="44">
        <f>H8+H9+H44+H71</f>
        <v>1072667491</v>
      </c>
      <c r="I72" s="44">
        <f>I8+I9+I44+I71</f>
        <v>946632581</v>
      </c>
    </row>
    <row r="73" spans="1:9" ht="12.75" customHeight="1" x14ac:dyDescent="0.2">
      <c r="A73" s="246" t="s">
        <v>62</v>
      </c>
      <c r="B73" s="247"/>
      <c r="C73" s="247"/>
      <c r="D73" s="247"/>
      <c r="E73" s="247"/>
      <c r="F73" s="248"/>
      <c r="G73" s="19">
        <v>66</v>
      </c>
      <c r="H73" s="45">
        <v>519157671</v>
      </c>
      <c r="I73" s="45">
        <v>487526376</v>
      </c>
    </row>
    <row r="74" spans="1:9" x14ac:dyDescent="0.2">
      <c r="A74" s="249" t="s">
        <v>63</v>
      </c>
      <c r="B74" s="250"/>
      <c r="C74" s="250"/>
      <c r="D74" s="250"/>
      <c r="E74" s="250"/>
      <c r="F74" s="250"/>
      <c r="G74" s="250"/>
      <c r="H74" s="250"/>
      <c r="I74" s="250"/>
    </row>
    <row r="75" spans="1:9" ht="12.75" customHeight="1" x14ac:dyDescent="0.2">
      <c r="A75" s="209" t="s">
        <v>64</v>
      </c>
      <c r="B75" s="209"/>
      <c r="C75" s="209"/>
      <c r="D75" s="209"/>
      <c r="E75" s="209"/>
      <c r="F75" s="209"/>
      <c r="G75" s="17">
        <v>67</v>
      </c>
      <c r="H75" s="44">
        <f>H76+H77+H78+H84+H85+H89+H92+H95</f>
        <v>82319251</v>
      </c>
      <c r="I75" s="44">
        <f>I76+I77+I78+I84+I85+I89+I92+I95</f>
        <v>82514228</v>
      </c>
    </row>
    <row r="76" spans="1:9" ht="12.75" customHeight="1" x14ac:dyDescent="0.2">
      <c r="A76" s="210" t="s">
        <v>65</v>
      </c>
      <c r="B76" s="210"/>
      <c r="C76" s="210"/>
      <c r="D76" s="210"/>
      <c r="E76" s="210"/>
      <c r="F76" s="210"/>
      <c r="G76" s="16">
        <v>68</v>
      </c>
      <c r="H76" s="29">
        <v>247193050</v>
      </c>
      <c r="I76" s="29">
        <v>247193050</v>
      </c>
    </row>
    <row r="77" spans="1:9" ht="12.75" customHeight="1" x14ac:dyDescent="0.2">
      <c r="A77" s="210" t="s">
        <v>66</v>
      </c>
      <c r="B77" s="210"/>
      <c r="C77" s="210"/>
      <c r="D77" s="210"/>
      <c r="E77" s="210"/>
      <c r="F77" s="210"/>
      <c r="G77" s="16">
        <v>69</v>
      </c>
      <c r="H77" s="29">
        <v>88235980</v>
      </c>
      <c r="I77" s="29">
        <v>86141670</v>
      </c>
    </row>
    <row r="78" spans="1:9" ht="12.75" customHeight="1" x14ac:dyDescent="0.2">
      <c r="A78" s="240" t="s">
        <v>67</v>
      </c>
      <c r="B78" s="240"/>
      <c r="C78" s="240"/>
      <c r="D78" s="240"/>
      <c r="E78" s="240"/>
      <c r="F78" s="240"/>
      <c r="G78" s="17">
        <v>70</v>
      </c>
      <c r="H78" s="44">
        <f>SUM(H79:H83)</f>
        <v>76091965</v>
      </c>
      <c r="I78" s="44">
        <f>SUM(I79:I83)</f>
        <v>74430517</v>
      </c>
    </row>
    <row r="79" spans="1:9" ht="12.75" customHeight="1" x14ac:dyDescent="0.2">
      <c r="A79" s="205" t="s">
        <v>68</v>
      </c>
      <c r="B79" s="205"/>
      <c r="C79" s="205"/>
      <c r="D79" s="205"/>
      <c r="E79" s="205"/>
      <c r="F79" s="205"/>
      <c r="G79" s="16">
        <v>71</v>
      </c>
      <c r="H79" s="29">
        <v>11652410</v>
      </c>
      <c r="I79" s="29">
        <v>11652410</v>
      </c>
    </row>
    <row r="80" spans="1:9" ht="12.75" customHeight="1" x14ac:dyDescent="0.2">
      <c r="A80" s="205" t="s">
        <v>69</v>
      </c>
      <c r="B80" s="205"/>
      <c r="C80" s="205"/>
      <c r="D80" s="205"/>
      <c r="E80" s="205"/>
      <c r="F80" s="205"/>
      <c r="G80" s="16">
        <v>72</v>
      </c>
      <c r="H80" s="29">
        <v>8465950</v>
      </c>
      <c r="I80" s="29">
        <v>8465950</v>
      </c>
    </row>
    <row r="81" spans="1:9" ht="12.75" customHeight="1" x14ac:dyDescent="0.2">
      <c r="A81" s="205" t="s">
        <v>70</v>
      </c>
      <c r="B81" s="205"/>
      <c r="C81" s="205"/>
      <c r="D81" s="205"/>
      <c r="E81" s="205"/>
      <c r="F81" s="205"/>
      <c r="G81" s="16">
        <v>73</v>
      </c>
      <c r="H81" s="29">
        <v>-8465950</v>
      </c>
      <c r="I81" s="29">
        <v>-8465950</v>
      </c>
    </row>
    <row r="82" spans="1:9" ht="12.75" customHeight="1" x14ac:dyDescent="0.2">
      <c r="A82" s="205" t="s">
        <v>71</v>
      </c>
      <c r="B82" s="205"/>
      <c r="C82" s="205"/>
      <c r="D82" s="205"/>
      <c r="E82" s="205"/>
      <c r="F82" s="205"/>
      <c r="G82" s="16">
        <v>74</v>
      </c>
      <c r="H82" s="29">
        <v>32188407</v>
      </c>
      <c r="I82" s="29">
        <v>32188407</v>
      </c>
    </row>
    <row r="83" spans="1:9" ht="12.75" customHeight="1" x14ac:dyDescent="0.2">
      <c r="A83" s="205" t="s">
        <v>72</v>
      </c>
      <c r="B83" s="205"/>
      <c r="C83" s="205"/>
      <c r="D83" s="205"/>
      <c r="E83" s="205"/>
      <c r="F83" s="205"/>
      <c r="G83" s="16">
        <v>75</v>
      </c>
      <c r="H83" s="29">
        <v>32251148</v>
      </c>
      <c r="I83" s="29">
        <v>30589700</v>
      </c>
    </row>
    <row r="84" spans="1:9" ht="12.75" customHeight="1" x14ac:dyDescent="0.2">
      <c r="A84" s="210" t="s">
        <v>73</v>
      </c>
      <c r="B84" s="210"/>
      <c r="C84" s="210"/>
      <c r="D84" s="210"/>
      <c r="E84" s="210"/>
      <c r="F84" s="210"/>
      <c r="G84" s="16">
        <v>76</v>
      </c>
      <c r="H84" s="29">
        <v>40706979</v>
      </c>
      <c r="I84" s="29">
        <v>40706979</v>
      </c>
    </row>
    <row r="85" spans="1:9" ht="12.75" customHeight="1" x14ac:dyDescent="0.2">
      <c r="A85" s="240" t="s">
        <v>74</v>
      </c>
      <c r="B85" s="240"/>
      <c r="C85" s="240"/>
      <c r="D85" s="240"/>
      <c r="E85" s="240"/>
      <c r="F85" s="240"/>
      <c r="G85" s="17">
        <v>77</v>
      </c>
      <c r="H85" s="44">
        <f>H86+H87+H88</f>
        <v>0</v>
      </c>
      <c r="I85" s="44">
        <f>I86+I87+I88</f>
        <v>0</v>
      </c>
    </row>
    <row r="86" spans="1:9" ht="12.75" customHeight="1" x14ac:dyDescent="0.2">
      <c r="A86" s="205" t="s">
        <v>75</v>
      </c>
      <c r="B86" s="205"/>
      <c r="C86" s="205"/>
      <c r="D86" s="205"/>
      <c r="E86" s="205"/>
      <c r="F86" s="205"/>
      <c r="G86" s="16">
        <v>78</v>
      </c>
      <c r="H86" s="43">
        <v>0</v>
      </c>
      <c r="I86" s="43">
        <v>0</v>
      </c>
    </row>
    <row r="87" spans="1:9" ht="12.75" customHeight="1" x14ac:dyDescent="0.2">
      <c r="A87" s="205" t="s">
        <v>76</v>
      </c>
      <c r="B87" s="205"/>
      <c r="C87" s="205"/>
      <c r="D87" s="205"/>
      <c r="E87" s="205"/>
      <c r="F87" s="205"/>
      <c r="G87" s="16">
        <v>79</v>
      </c>
      <c r="H87" s="43">
        <v>0</v>
      </c>
      <c r="I87" s="43">
        <v>0</v>
      </c>
    </row>
    <row r="88" spans="1:9" ht="12.75" customHeight="1" x14ac:dyDescent="0.2">
      <c r="A88" s="205" t="s">
        <v>77</v>
      </c>
      <c r="B88" s="205"/>
      <c r="C88" s="205"/>
      <c r="D88" s="205"/>
      <c r="E88" s="205"/>
      <c r="F88" s="205"/>
      <c r="G88" s="16">
        <v>80</v>
      </c>
      <c r="H88" s="43">
        <v>0</v>
      </c>
      <c r="I88" s="43">
        <v>0</v>
      </c>
    </row>
    <row r="89" spans="1:9" ht="12.75" customHeight="1" x14ac:dyDescent="0.2">
      <c r="A89" s="240" t="s">
        <v>78</v>
      </c>
      <c r="B89" s="240"/>
      <c r="C89" s="240"/>
      <c r="D89" s="240"/>
      <c r="E89" s="240"/>
      <c r="F89" s="240"/>
      <c r="G89" s="17">
        <v>81</v>
      </c>
      <c r="H89" s="44">
        <f>H90-H91</f>
        <v>-249638779</v>
      </c>
      <c r="I89" s="44">
        <f>I90-I91</f>
        <v>-369208977</v>
      </c>
    </row>
    <row r="90" spans="1:9" ht="12.75" customHeight="1" x14ac:dyDescent="0.2">
      <c r="A90" s="205" t="s">
        <v>79</v>
      </c>
      <c r="B90" s="205"/>
      <c r="C90" s="205"/>
      <c r="D90" s="205"/>
      <c r="E90" s="205"/>
      <c r="F90" s="205"/>
      <c r="G90" s="16">
        <v>82</v>
      </c>
      <c r="H90" s="43">
        <v>0</v>
      </c>
      <c r="I90" s="43">
        <v>0</v>
      </c>
    </row>
    <row r="91" spans="1:9" ht="12.75" customHeight="1" x14ac:dyDescent="0.2">
      <c r="A91" s="205" t="s">
        <v>80</v>
      </c>
      <c r="B91" s="205"/>
      <c r="C91" s="205"/>
      <c r="D91" s="205"/>
      <c r="E91" s="205"/>
      <c r="F91" s="205"/>
      <c r="G91" s="16">
        <v>83</v>
      </c>
      <c r="H91" s="29">
        <v>249638779</v>
      </c>
      <c r="I91" s="29">
        <v>369208977</v>
      </c>
    </row>
    <row r="92" spans="1:9" ht="12.75" customHeight="1" x14ac:dyDescent="0.2">
      <c r="A92" s="240" t="s">
        <v>81</v>
      </c>
      <c r="B92" s="240"/>
      <c r="C92" s="240"/>
      <c r="D92" s="240"/>
      <c r="E92" s="240"/>
      <c r="F92" s="240"/>
      <c r="G92" s="17">
        <v>84</v>
      </c>
      <c r="H92" s="44">
        <f>H93-H94</f>
        <v>-119570198</v>
      </c>
      <c r="I92" s="44">
        <f>I93-I94</f>
        <v>3250989</v>
      </c>
    </row>
    <row r="93" spans="1:9" ht="12.75" customHeight="1" x14ac:dyDescent="0.2">
      <c r="A93" s="205" t="s">
        <v>82</v>
      </c>
      <c r="B93" s="205"/>
      <c r="C93" s="205"/>
      <c r="D93" s="205"/>
      <c r="E93" s="205"/>
      <c r="F93" s="205"/>
      <c r="G93" s="16">
        <v>85</v>
      </c>
      <c r="H93" s="29">
        <v>0</v>
      </c>
      <c r="I93" s="43">
        <v>3250989</v>
      </c>
    </row>
    <row r="94" spans="1:9" ht="12.75" customHeight="1" x14ac:dyDescent="0.2">
      <c r="A94" s="205" t="s">
        <v>83</v>
      </c>
      <c r="B94" s="205"/>
      <c r="C94" s="205"/>
      <c r="D94" s="205"/>
      <c r="E94" s="205"/>
      <c r="F94" s="205"/>
      <c r="G94" s="16">
        <v>86</v>
      </c>
      <c r="H94" s="43">
        <v>119570198</v>
      </c>
      <c r="I94" s="29">
        <v>0</v>
      </c>
    </row>
    <row r="95" spans="1:9" ht="12.75" customHeight="1" x14ac:dyDescent="0.2">
      <c r="A95" s="210" t="s">
        <v>84</v>
      </c>
      <c r="B95" s="210"/>
      <c r="C95" s="210"/>
      <c r="D95" s="210"/>
      <c r="E95" s="210"/>
      <c r="F95" s="210"/>
      <c r="G95" s="16">
        <v>87</v>
      </c>
      <c r="H95" s="29">
        <v>-699746</v>
      </c>
      <c r="I95" s="29">
        <v>0</v>
      </c>
    </row>
    <row r="96" spans="1:9" ht="12.75" customHeight="1" x14ac:dyDescent="0.2">
      <c r="A96" s="209" t="s">
        <v>85</v>
      </c>
      <c r="B96" s="209"/>
      <c r="C96" s="209"/>
      <c r="D96" s="209"/>
      <c r="E96" s="209"/>
      <c r="F96" s="209"/>
      <c r="G96" s="17">
        <v>88</v>
      </c>
      <c r="H96" s="44">
        <f>SUM(H97:H102)</f>
        <v>29036593</v>
      </c>
      <c r="I96" s="44">
        <f>SUM(I97:I102)</f>
        <v>36270122</v>
      </c>
    </row>
    <row r="97" spans="1:9" ht="12.75" customHeight="1" x14ac:dyDescent="0.2">
      <c r="A97" s="205" t="s">
        <v>86</v>
      </c>
      <c r="B97" s="205"/>
      <c r="C97" s="205"/>
      <c r="D97" s="205"/>
      <c r="E97" s="205"/>
      <c r="F97" s="205"/>
      <c r="G97" s="16">
        <v>89</v>
      </c>
      <c r="H97" s="29">
        <v>9358079</v>
      </c>
      <c r="I97" s="29">
        <v>8045583</v>
      </c>
    </row>
    <row r="98" spans="1:9" ht="12.75" customHeight="1" x14ac:dyDescent="0.2">
      <c r="A98" s="205" t="s">
        <v>87</v>
      </c>
      <c r="B98" s="205"/>
      <c r="C98" s="205"/>
      <c r="D98" s="205"/>
      <c r="E98" s="205"/>
      <c r="F98" s="205"/>
      <c r="G98" s="16">
        <v>90</v>
      </c>
      <c r="H98" s="43">
        <v>0</v>
      </c>
      <c r="I98" s="43">
        <v>0</v>
      </c>
    </row>
    <row r="99" spans="1:9" ht="12.75" customHeight="1" x14ac:dyDescent="0.2">
      <c r="A99" s="205" t="s">
        <v>88</v>
      </c>
      <c r="B99" s="205"/>
      <c r="C99" s="205"/>
      <c r="D99" s="205"/>
      <c r="E99" s="205"/>
      <c r="F99" s="205"/>
      <c r="G99" s="16">
        <v>91</v>
      </c>
      <c r="H99" s="43">
        <v>19678514</v>
      </c>
      <c r="I99" s="43">
        <v>28224539</v>
      </c>
    </row>
    <row r="100" spans="1:9" ht="12.75" customHeight="1" x14ac:dyDescent="0.2">
      <c r="A100" s="205" t="s">
        <v>89</v>
      </c>
      <c r="B100" s="205"/>
      <c r="C100" s="205"/>
      <c r="D100" s="205"/>
      <c r="E100" s="205"/>
      <c r="F100" s="205"/>
      <c r="G100" s="16">
        <v>92</v>
      </c>
      <c r="H100" s="43">
        <v>0</v>
      </c>
      <c r="I100" s="43">
        <v>0</v>
      </c>
    </row>
    <row r="101" spans="1:9" ht="12.75" customHeight="1" x14ac:dyDescent="0.2">
      <c r="A101" s="205" t="s">
        <v>90</v>
      </c>
      <c r="B101" s="205"/>
      <c r="C101" s="205"/>
      <c r="D101" s="205"/>
      <c r="E101" s="205"/>
      <c r="F101" s="205"/>
      <c r="G101" s="16">
        <v>93</v>
      </c>
      <c r="H101" s="43">
        <v>0</v>
      </c>
      <c r="I101" s="43">
        <v>0</v>
      </c>
    </row>
    <row r="102" spans="1:9" ht="12.75" customHeight="1" x14ac:dyDescent="0.2">
      <c r="A102" s="205" t="s">
        <v>91</v>
      </c>
      <c r="B102" s="205"/>
      <c r="C102" s="205"/>
      <c r="D102" s="205"/>
      <c r="E102" s="205"/>
      <c r="F102" s="205"/>
      <c r="G102" s="16">
        <v>94</v>
      </c>
      <c r="H102" s="43">
        <v>0</v>
      </c>
      <c r="I102" s="43">
        <v>0</v>
      </c>
    </row>
    <row r="103" spans="1:9" ht="12.75" customHeight="1" x14ac:dyDescent="0.2">
      <c r="A103" s="209" t="s">
        <v>92</v>
      </c>
      <c r="B103" s="209"/>
      <c r="C103" s="209"/>
      <c r="D103" s="209"/>
      <c r="E103" s="209"/>
      <c r="F103" s="209"/>
      <c r="G103" s="17">
        <v>95</v>
      </c>
      <c r="H103" s="44">
        <f>SUM(H104:H114)</f>
        <v>403981676</v>
      </c>
      <c r="I103" s="44">
        <f>SUM(I104:I114)</f>
        <v>376594146</v>
      </c>
    </row>
    <row r="104" spans="1:9" ht="12.75" customHeight="1" x14ac:dyDescent="0.2">
      <c r="A104" s="205" t="s">
        <v>93</v>
      </c>
      <c r="B104" s="205"/>
      <c r="C104" s="205"/>
      <c r="D104" s="205"/>
      <c r="E104" s="205"/>
      <c r="F104" s="205"/>
      <c r="G104" s="16">
        <v>96</v>
      </c>
      <c r="H104" s="43">
        <v>0</v>
      </c>
      <c r="I104" s="43">
        <v>0</v>
      </c>
    </row>
    <row r="105" spans="1:9" ht="12.75" customHeight="1" x14ac:dyDescent="0.2">
      <c r="A105" s="205" t="s">
        <v>94</v>
      </c>
      <c r="B105" s="205"/>
      <c r="C105" s="205"/>
      <c r="D105" s="205"/>
      <c r="E105" s="205"/>
      <c r="F105" s="205"/>
      <c r="G105" s="16">
        <v>97</v>
      </c>
      <c r="H105" s="43">
        <v>0</v>
      </c>
      <c r="I105" s="43">
        <v>0</v>
      </c>
    </row>
    <row r="106" spans="1:9" ht="12.75" customHeight="1" x14ac:dyDescent="0.2">
      <c r="A106" s="205" t="s">
        <v>95</v>
      </c>
      <c r="B106" s="205"/>
      <c r="C106" s="205"/>
      <c r="D106" s="205"/>
      <c r="E106" s="205"/>
      <c r="F106" s="205"/>
      <c r="G106" s="16">
        <v>98</v>
      </c>
      <c r="H106" s="43">
        <v>0</v>
      </c>
      <c r="I106" s="43">
        <v>0</v>
      </c>
    </row>
    <row r="107" spans="1:9" ht="22.15" customHeight="1" x14ac:dyDescent="0.2">
      <c r="A107" s="205" t="s">
        <v>96</v>
      </c>
      <c r="B107" s="205"/>
      <c r="C107" s="205"/>
      <c r="D107" s="205"/>
      <c r="E107" s="205"/>
      <c r="F107" s="205"/>
      <c r="G107" s="16">
        <v>99</v>
      </c>
      <c r="H107" s="43">
        <v>0</v>
      </c>
      <c r="I107" s="43">
        <v>0</v>
      </c>
    </row>
    <row r="108" spans="1:9" ht="12.75" customHeight="1" x14ac:dyDescent="0.2">
      <c r="A108" s="205" t="s">
        <v>97</v>
      </c>
      <c r="B108" s="205"/>
      <c r="C108" s="205"/>
      <c r="D108" s="205"/>
      <c r="E108" s="205"/>
      <c r="F108" s="205"/>
      <c r="G108" s="16">
        <v>100</v>
      </c>
      <c r="H108" s="43">
        <v>0</v>
      </c>
      <c r="I108" s="43">
        <v>0</v>
      </c>
    </row>
    <row r="109" spans="1:9" ht="12.75" customHeight="1" x14ac:dyDescent="0.2">
      <c r="A109" s="205" t="s">
        <v>98</v>
      </c>
      <c r="B109" s="205"/>
      <c r="C109" s="205"/>
      <c r="D109" s="205"/>
      <c r="E109" s="205"/>
      <c r="F109" s="205"/>
      <c r="G109" s="16">
        <v>101</v>
      </c>
      <c r="H109" s="29">
        <v>350482561</v>
      </c>
      <c r="I109" s="29">
        <v>322283118</v>
      </c>
    </row>
    <row r="110" spans="1:9" ht="12.75" customHeight="1" x14ac:dyDescent="0.2">
      <c r="A110" s="205" t="s">
        <v>99</v>
      </c>
      <c r="B110" s="205"/>
      <c r="C110" s="205"/>
      <c r="D110" s="205"/>
      <c r="E110" s="205"/>
      <c r="F110" s="205"/>
      <c r="G110" s="16">
        <v>102</v>
      </c>
      <c r="H110" s="43">
        <v>0</v>
      </c>
      <c r="I110" s="43">
        <v>0</v>
      </c>
    </row>
    <row r="111" spans="1:9" ht="12.75" customHeight="1" x14ac:dyDescent="0.2">
      <c r="A111" s="205" t="s">
        <v>100</v>
      </c>
      <c r="B111" s="205"/>
      <c r="C111" s="205"/>
      <c r="D111" s="205"/>
      <c r="E111" s="205"/>
      <c r="F111" s="205"/>
      <c r="G111" s="16">
        <v>103</v>
      </c>
      <c r="H111" s="30">
        <v>766311</v>
      </c>
      <c r="I111" s="30">
        <v>239847</v>
      </c>
    </row>
    <row r="112" spans="1:9" ht="12.75" customHeight="1" x14ac:dyDescent="0.2">
      <c r="A112" s="205" t="s">
        <v>101</v>
      </c>
      <c r="B112" s="205"/>
      <c r="C112" s="205"/>
      <c r="D112" s="205"/>
      <c r="E112" s="205"/>
      <c r="F112" s="205"/>
      <c r="G112" s="16">
        <v>104</v>
      </c>
      <c r="H112" s="29">
        <v>43797126</v>
      </c>
      <c r="I112" s="29">
        <v>45135503</v>
      </c>
    </row>
    <row r="113" spans="1:9" ht="12.75" customHeight="1" x14ac:dyDescent="0.2">
      <c r="A113" s="205" t="s">
        <v>102</v>
      </c>
      <c r="B113" s="205"/>
      <c r="C113" s="205"/>
      <c r="D113" s="205"/>
      <c r="E113" s="205"/>
      <c r="F113" s="205"/>
      <c r="G113" s="16">
        <v>105</v>
      </c>
      <c r="H113" s="43">
        <v>0</v>
      </c>
      <c r="I113" s="43">
        <v>0</v>
      </c>
    </row>
    <row r="114" spans="1:9" ht="12.75" customHeight="1" x14ac:dyDescent="0.2">
      <c r="A114" s="205" t="s">
        <v>103</v>
      </c>
      <c r="B114" s="205"/>
      <c r="C114" s="205"/>
      <c r="D114" s="205"/>
      <c r="E114" s="205"/>
      <c r="F114" s="205"/>
      <c r="G114" s="16">
        <v>106</v>
      </c>
      <c r="H114" s="43">
        <v>8935678</v>
      </c>
      <c r="I114" s="43">
        <v>8935678</v>
      </c>
    </row>
    <row r="115" spans="1:9" ht="12.75" customHeight="1" x14ac:dyDescent="0.2">
      <c r="A115" s="209" t="s">
        <v>104</v>
      </c>
      <c r="B115" s="209"/>
      <c r="C115" s="209"/>
      <c r="D115" s="209"/>
      <c r="E115" s="209"/>
      <c r="F115" s="209"/>
      <c r="G115" s="17">
        <v>107</v>
      </c>
      <c r="H115" s="44">
        <f>SUM(H116:H129)</f>
        <v>532801821</v>
      </c>
      <c r="I115" s="44">
        <f>SUM(I116:I129)</f>
        <v>437706562</v>
      </c>
    </row>
    <row r="116" spans="1:9" ht="12.75" customHeight="1" x14ac:dyDescent="0.2">
      <c r="A116" s="205" t="s">
        <v>93</v>
      </c>
      <c r="B116" s="205"/>
      <c r="C116" s="205"/>
      <c r="D116" s="205"/>
      <c r="E116" s="205"/>
      <c r="F116" s="205"/>
      <c r="G116" s="16">
        <v>108</v>
      </c>
      <c r="H116" s="43">
        <v>0</v>
      </c>
      <c r="I116" s="43">
        <v>0</v>
      </c>
    </row>
    <row r="117" spans="1:9" ht="12.75" customHeight="1" x14ac:dyDescent="0.2">
      <c r="A117" s="205" t="s">
        <v>94</v>
      </c>
      <c r="B117" s="205"/>
      <c r="C117" s="205"/>
      <c r="D117" s="205"/>
      <c r="E117" s="205"/>
      <c r="F117" s="205"/>
      <c r="G117" s="16">
        <v>109</v>
      </c>
      <c r="H117" s="43">
        <v>0</v>
      </c>
      <c r="I117" s="43">
        <v>0</v>
      </c>
    </row>
    <row r="118" spans="1:9" ht="12.75" customHeight="1" x14ac:dyDescent="0.2">
      <c r="A118" s="205" t="s">
        <v>95</v>
      </c>
      <c r="B118" s="205"/>
      <c r="C118" s="205"/>
      <c r="D118" s="205"/>
      <c r="E118" s="205"/>
      <c r="F118" s="205"/>
      <c r="G118" s="16">
        <v>110</v>
      </c>
      <c r="H118" s="43">
        <v>0</v>
      </c>
      <c r="I118" s="43">
        <v>0</v>
      </c>
    </row>
    <row r="119" spans="1:9" ht="25.9" customHeight="1" x14ac:dyDescent="0.2">
      <c r="A119" s="205" t="s">
        <v>96</v>
      </c>
      <c r="B119" s="205"/>
      <c r="C119" s="205"/>
      <c r="D119" s="205"/>
      <c r="E119" s="205"/>
      <c r="F119" s="205"/>
      <c r="G119" s="16">
        <v>111</v>
      </c>
      <c r="H119" s="29">
        <v>0</v>
      </c>
      <c r="I119" s="43">
        <v>0</v>
      </c>
    </row>
    <row r="120" spans="1:9" ht="12.75" customHeight="1" x14ac:dyDescent="0.2">
      <c r="A120" s="205" t="s">
        <v>97</v>
      </c>
      <c r="B120" s="205"/>
      <c r="C120" s="205"/>
      <c r="D120" s="205"/>
      <c r="E120" s="205"/>
      <c r="F120" s="205"/>
      <c r="G120" s="16">
        <v>112</v>
      </c>
      <c r="H120" s="43">
        <v>0</v>
      </c>
      <c r="I120" s="43">
        <v>0</v>
      </c>
    </row>
    <row r="121" spans="1:9" ht="12.75" customHeight="1" x14ac:dyDescent="0.2">
      <c r="A121" s="205" t="s">
        <v>98</v>
      </c>
      <c r="B121" s="205"/>
      <c r="C121" s="205"/>
      <c r="D121" s="205"/>
      <c r="E121" s="205"/>
      <c r="F121" s="205"/>
      <c r="G121" s="16">
        <v>113</v>
      </c>
      <c r="H121" s="29">
        <v>68055397</v>
      </c>
      <c r="I121" s="29">
        <v>69977525</v>
      </c>
    </row>
    <row r="122" spans="1:9" ht="12.75" customHeight="1" x14ac:dyDescent="0.2">
      <c r="A122" s="205" t="s">
        <v>99</v>
      </c>
      <c r="B122" s="205"/>
      <c r="C122" s="205"/>
      <c r="D122" s="205"/>
      <c r="E122" s="205"/>
      <c r="F122" s="205"/>
      <c r="G122" s="16">
        <v>114</v>
      </c>
      <c r="H122" s="29">
        <v>28955567</v>
      </c>
      <c r="I122" s="29">
        <v>30908672</v>
      </c>
    </row>
    <row r="123" spans="1:9" ht="12.75" customHeight="1" x14ac:dyDescent="0.2">
      <c r="A123" s="205" t="s">
        <v>100</v>
      </c>
      <c r="B123" s="205"/>
      <c r="C123" s="205"/>
      <c r="D123" s="205"/>
      <c r="E123" s="205"/>
      <c r="F123" s="205"/>
      <c r="G123" s="16">
        <v>115</v>
      </c>
      <c r="H123" s="29">
        <v>250723061</v>
      </c>
      <c r="I123" s="29">
        <v>221594808</v>
      </c>
    </row>
    <row r="124" spans="1:9" x14ac:dyDescent="0.2">
      <c r="A124" s="205" t="s">
        <v>101</v>
      </c>
      <c r="B124" s="205"/>
      <c r="C124" s="205"/>
      <c r="D124" s="205"/>
      <c r="E124" s="205"/>
      <c r="F124" s="205"/>
      <c r="G124" s="16">
        <v>116</v>
      </c>
      <c r="H124" s="29">
        <v>58062705</v>
      </c>
      <c r="I124" s="29">
        <v>1250921</v>
      </c>
    </row>
    <row r="125" spans="1:9" x14ac:dyDescent="0.2">
      <c r="A125" s="205" t="s">
        <v>105</v>
      </c>
      <c r="B125" s="205"/>
      <c r="C125" s="205"/>
      <c r="D125" s="205"/>
      <c r="E125" s="205"/>
      <c r="F125" s="205"/>
      <c r="G125" s="16">
        <v>117</v>
      </c>
      <c r="H125" s="29">
        <v>54976757</v>
      </c>
      <c r="I125" s="29">
        <v>36424873</v>
      </c>
    </row>
    <row r="126" spans="1:9" x14ac:dyDescent="0.2">
      <c r="A126" s="205" t="s">
        <v>106</v>
      </c>
      <c r="B126" s="205"/>
      <c r="C126" s="205"/>
      <c r="D126" s="205"/>
      <c r="E126" s="205"/>
      <c r="F126" s="205"/>
      <c r="G126" s="16">
        <v>118</v>
      </c>
      <c r="H126" s="29">
        <v>50459827</v>
      </c>
      <c r="I126" s="29">
        <v>61756754</v>
      </c>
    </row>
    <row r="127" spans="1:9" x14ac:dyDescent="0.2">
      <c r="A127" s="205" t="s">
        <v>107</v>
      </c>
      <c r="B127" s="205"/>
      <c r="C127" s="205"/>
      <c r="D127" s="205"/>
      <c r="E127" s="205"/>
      <c r="F127" s="205"/>
      <c r="G127" s="16">
        <v>119</v>
      </c>
      <c r="H127" s="29">
        <v>100985</v>
      </c>
      <c r="I127" s="29">
        <v>100985</v>
      </c>
    </row>
    <row r="128" spans="1:9" x14ac:dyDescent="0.2">
      <c r="A128" s="205" t="s">
        <v>108</v>
      </c>
      <c r="B128" s="205"/>
      <c r="C128" s="205"/>
      <c r="D128" s="205"/>
      <c r="E128" s="205"/>
      <c r="F128" s="205"/>
      <c r="G128" s="16">
        <v>120</v>
      </c>
      <c r="H128" s="43">
        <v>0</v>
      </c>
      <c r="I128" s="43">
        <v>0</v>
      </c>
    </row>
    <row r="129" spans="1:9" x14ac:dyDescent="0.2">
      <c r="A129" s="205" t="s">
        <v>109</v>
      </c>
      <c r="B129" s="205"/>
      <c r="C129" s="205"/>
      <c r="D129" s="205"/>
      <c r="E129" s="205"/>
      <c r="F129" s="205"/>
      <c r="G129" s="16">
        <v>121</v>
      </c>
      <c r="H129" s="43">
        <v>21467522</v>
      </c>
      <c r="I129" s="43">
        <v>15692024</v>
      </c>
    </row>
    <row r="130" spans="1:9" ht="22.15" customHeight="1" x14ac:dyDescent="0.2">
      <c r="A130" s="241" t="s">
        <v>110</v>
      </c>
      <c r="B130" s="241"/>
      <c r="C130" s="241"/>
      <c r="D130" s="241"/>
      <c r="E130" s="241"/>
      <c r="F130" s="241"/>
      <c r="G130" s="16">
        <v>122</v>
      </c>
      <c r="H130" s="43">
        <v>24528150</v>
      </c>
      <c r="I130" s="43">
        <v>13547524</v>
      </c>
    </row>
    <row r="131" spans="1:9" x14ac:dyDescent="0.2">
      <c r="A131" s="209" t="s">
        <v>111</v>
      </c>
      <c r="B131" s="209"/>
      <c r="C131" s="209"/>
      <c r="D131" s="209"/>
      <c r="E131" s="209"/>
      <c r="F131" s="209"/>
      <c r="G131" s="17">
        <v>123</v>
      </c>
      <c r="H131" s="44">
        <f>H75+H96+H103+H115+H130</f>
        <v>1072667491</v>
      </c>
      <c r="I131" s="44">
        <f>I75+I96+I103+I115+I130</f>
        <v>946632582</v>
      </c>
    </row>
    <row r="132" spans="1:9" x14ac:dyDescent="0.2">
      <c r="A132" s="242" t="s">
        <v>112</v>
      </c>
      <c r="B132" s="242"/>
      <c r="C132" s="242"/>
      <c r="D132" s="242"/>
      <c r="E132" s="242"/>
      <c r="F132" s="242"/>
      <c r="G132" s="19">
        <v>124</v>
      </c>
      <c r="H132" s="45">
        <v>519157671</v>
      </c>
      <c r="I132" s="45">
        <v>487526376</v>
      </c>
    </row>
  </sheetData>
  <sheetProtection algorithmName="SHA-512" hashValue="+VqnHTzjkVc3S3UNAyFqtBJF2rwrrrS4S0uRXhbtYOd86NOqnT1Y8lCJ8CvZ4AoEDmba1gZzk9h1mWvhy0N0GQ==" saltValue="N/U478ZIGlvErLDdNzqlAg=="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95:I95 H75:I75 H92:I92 H77:I89"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6573D-1FB4-4CDE-8308-2A86649986FD}">
  <dimension ref="A1:I104"/>
  <sheetViews>
    <sheetView view="pageBreakPreview" topLeftCell="A67" zoomScaleNormal="100" zoomScaleSheetLayoutView="100" workbookViewId="0">
      <selection sqref="A1:I4 A5:F67 A68:I68 A69:F74 A75:I75 A76:F82 A83:I83 A84:F86 A87:I87 A88:F100 A101:I101 A102:F104"/>
    </sheetView>
  </sheetViews>
  <sheetFormatPr defaultRowHeight="12.75" x14ac:dyDescent="0.2"/>
  <cols>
    <col min="1" max="7" width="9.140625" style="11"/>
    <col min="8" max="9" width="18.5703125" style="40"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67" t="s">
        <v>114</v>
      </c>
      <c r="B1" s="218"/>
      <c r="C1" s="218"/>
      <c r="D1" s="218"/>
      <c r="E1" s="218"/>
      <c r="F1" s="218"/>
      <c r="G1" s="218"/>
      <c r="H1" s="218"/>
      <c r="I1" s="218"/>
    </row>
    <row r="2" spans="1:9" x14ac:dyDescent="0.2">
      <c r="A2" s="268" t="s">
        <v>476</v>
      </c>
      <c r="B2" s="220"/>
      <c r="C2" s="220"/>
      <c r="D2" s="220"/>
      <c r="E2" s="220"/>
      <c r="F2" s="220"/>
      <c r="G2" s="220"/>
      <c r="H2" s="220"/>
      <c r="I2" s="220"/>
    </row>
    <row r="3" spans="1:9" x14ac:dyDescent="0.2">
      <c r="A3" s="269" t="s">
        <v>361</v>
      </c>
      <c r="B3" s="270"/>
      <c r="C3" s="270"/>
      <c r="D3" s="270"/>
      <c r="E3" s="270"/>
      <c r="F3" s="270"/>
      <c r="G3" s="270"/>
      <c r="H3" s="270"/>
      <c r="I3" s="270"/>
    </row>
    <row r="4" spans="1:9" x14ac:dyDescent="0.2">
      <c r="A4" s="271" t="s">
        <v>471</v>
      </c>
      <c r="B4" s="224"/>
      <c r="C4" s="224"/>
      <c r="D4" s="224"/>
      <c r="E4" s="224"/>
      <c r="F4" s="224"/>
      <c r="G4" s="224"/>
      <c r="H4" s="224"/>
      <c r="I4" s="225"/>
    </row>
    <row r="5" spans="1:9" ht="24" thickBot="1" x14ac:dyDescent="0.25">
      <c r="A5" s="272" t="s">
        <v>2</v>
      </c>
      <c r="B5" s="230"/>
      <c r="C5" s="230"/>
      <c r="D5" s="230"/>
      <c r="E5" s="230"/>
      <c r="F5" s="231"/>
      <c r="G5" s="12" t="s">
        <v>115</v>
      </c>
      <c r="H5" s="31" t="s">
        <v>377</v>
      </c>
      <c r="I5" s="31" t="s">
        <v>353</v>
      </c>
    </row>
    <row r="6" spans="1:9" x14ac:dyDescent="0.2">
      <c r="A6" s="273">
        <v>1</v>
      </c>
      <c r="B6" s="227"/>
      <c r="C6" s="227"/>
      <c r="D6" s="227"/>
      <c r="E6" s="227"/>
      <c r="F6" s="228"/>
      <c r="G6" s="14">
        <v>2</v>
      </c>
      <c r="H6" s="20">
        <v>3</v>
      </c>
      <c r="I6" s="20">
        <v>4</v>
      </c>
    </row>
    <row r="7" spans="1:9" x14ac:dyDescent="0.2">
      <c r="A7" s="266" t="s">
        <v>128</v>
      </c>
      <c r="B7" s="266"/>
      <c r="C7" s="266"/>
      <c r="D7" s="266"/>
      <c r="E7" s="266"/>
      <c r="F7" s="266"/>
      <c r="G7" s="24">
        <v>125</v>
      </c>
      <c r="H7" s="47">
        <f>SUM(H8:H12)</f>
        <v>1221923967</v>
      </c>
      <c r="I7" s="47">
        <f>SUM(I8:I12)</f>
        <v>1252227485</v>
      </c>
    </row>
    <row r="8" spans="1:9" x14ac:dyDescent="0.2">
      <c r="A8" s="205" t="s">
        <v>129</v>
      </c>
      <c r="B8" s="205"/>
      <c r="C8" s="205"/>
      <c r="D8" s="205"/>
      <c r="E8" s="205"/>
      <c r="F8" s="205"/>
      <c r="G8" s="16">
        <v>126</v>
      </c>
      <c r="H8" s="43">
        <v>0</v>
      </c>
      <c r="I8" s="43">
        <v>0</v>
      </c>
    </row>
    <row r="9" spans="1:9" x14ac:dyDescent="0.2">
      <c r="A9" s="205" t="s">
        <v>130</v>
      </c>
      <c r="B9" s="205"/>
      <c r="C9" s="205"/>
      <c r="D9" s="205"/>
      <c r="E9" s="205"/>
      <c r="F9" s="205"/>
      <c r="G9" s="16">
        <v>127</v>
      </c>
      <c r="H9" s="43">
        <v>1163956086</v>
      </c>
      <c r="I9" s="43">
        <v>1221852742</v>
      </c>
    </row>
    <row r="10" spans="1:9" x14ac:dyDescent="0.2">
      <c r="A10" s="205" t="s">
        <v>131</v>
      </c>
      <c r="B10" s="205"/>
      <c r="C10" s="205"/>
      <c r="D10" s="205"/>
      <c r="E10" s="205"/>
      <c r="F10" s="205"/>
      <c r="G10" s="16">
        <v>128</v>
      </c>
      <c r="H10" s="43">
        <v>0</v>
      </c>
      <c r="I10" s="43">
        <v>0</v>
      </c>
    </row>
    <row r="11" spans="1:9" x14ac:dyDescent="0.2">
      <c r="A11" s="205" t="s">
        <v>132</v>
      </c>
      <c r="B11" s="205"/>
      <c r="C11" s="205"/>
      <c r="D11" s="205"/>
      <c r="E11" s="205"/>
      <c r="F11" s="205"/>
      <c r="G11" s="16">
        <v>129</v>
      </c>
      <c r="H11" s="43">
        <v>0</v>
      </c>
      <c r="I11" s="43">
        <v>0</v>
      </c>
    </row>
    <row r="12" spans="1:9" x14ac:dyDescent="0.2">
      <c r="A12" s="205" t="s">
        <v>133</v>
      </c>
      <c r="B12" s="205"/>
      <c r="C12" s="205"/>
      <c r="D12" s="205"/>
      <c r="E12" s="205"/>
      <c r="F12" s="205"/>
      <c r="G12" s="16">
        <v>130</v>
      </c>
      <c r="H12" s="43">
        <v>57967881</v>
      </c>
      <c r="I12" s="43">
        <v>30374743</v>
      </c>
    </row>
    <row r="13" spans="1:9" x14ac:dyDescent="0.2">
      <c r="A13" s="209" t="s">
        <v>134</v>
      </c>
      <c r="B13" s="209"/>
      <c r="C13" s="209"/>
      <c r="D13" s="209"/>
      <c r="E13" s="209"/>
      <c r="F13" s="209"/>
      <c r="G13" s="17">
        <v>131</v>
      </c>
      <c r="H13" s="44">
        <f>H14+H15+H19+H23+H24+H25+H28+H35</f>
        <v>1306185293</v>
      </c>
      <c r="I13" s="44">
        <f>I14+I15+I19+I23+I24+I25+I28+I35</f>
        <v>1263123211</v>
      </c>
    </row>
    <row r="14" spans="1:9" x14ac:dyDescent="0.2">
      <c r="A14" s="205" t="s">
        <v>116</v>
      </c>
      <c r="B14" s="205"/>
      <c r="C14" s="205"/>
      <c r="D14" s="205"/>
      <c r="E14" s="205"/>
      <c r="F14" s="205"/>
      <c r="G14" s="16">
        <v>132</v>
      </c>
      <c r="H14" s="43">
        <v>2656588</v>
      </c>
      <c r="I14" s="43">
        <v>-1696616</v>
      </c>
    </row>
    <row r="15" spans="1:9" x14ac:dyDescent="0.2">
      <c r="A15" s="265" t="s">
        <v>135</v>
      </c>
      <c r="B15" s="265"/>
      <c r="C15" s="265"/>
      <c r="D15" s="265"/>
      <c r="E15" s="265"/>
      <c r="F15" s="265"/>
      <c r="G15" s="17">
        <v>133</v>
      </c>
      <c r="H15" s="44">
        <f>SUM(H16:H18)</f>
        <v>774437538</v>
      </c>
      <c r="I15" s="44">
        <f>SUM(I16:I18)</f>
        <v>774427138</v>
      </c>
    </row>
    <row r="16" spans="1:9" x14ac:dyDescent="0.2">
      <c r="A16" s="264" t="s">
        <v>136</v>
      </c>
      <c r="B16" s="264"/>
      <c r="C16" s="264"/>
      <c r="D16" s="264"/>
      <c r="E16" s="264"/>
      <c r="F16" s="264"/>
      <c r="G16" s="16">
        <v>134</v>
      </c>
      <c r="H16" s="43">
        <v>305924836</v>
      </c>
      <c r="I16" s="43">
        <v>315574559</v>
      </c>
    </row>
    <row r="17" spans="1:9" x14ac:dyDescent="0.2">
      <c r="A17" s="264" t="s">
        <v>137</v>
      </c>
      <c r="B17" s="264"/>
      <c r="C17" s="264"/>
      <c r="D17" s="264"/>
      <c r="E17" s="264"/>
      <c r="F17" s="264"/>
      <c r="G17" s="16">
        <v>135</v>
      </c>
      <c r="H17" s="43">
        <v>115868142</v>
      </c>
      <c r="I17" s="43">
        <v>96901292</v>
      </c>
    </row>
    <row r="18" spans="1:9" x14ac:dyDescent="0.2">
      <c r="A18" s="264" t="s">
        <v>138</v>
      </c>
      <c r="B18" s="264"/>
      <c r="C18" s="264"/>
      <c r="D18" s="264"/>
      <c r="E18" s="264"/>
      <c r="F18" s="264"/>
      <c r="G18" s="16">
        <v>136</v>
      </c>
      <c r="H18" s="43">
        <v>352644560</v>
      </c>
      <c r="I18" s="43">
        <v>361951287</v>
      </c>
    </row>
    <row r="19" spans="1:9" x14ac:dyDescent="0.2">
      <c r="A19" s="265" t="s">
        <v>139</v>
      </c>
      <c r="B19" s="265"/>
      <c r="C19" s="265"/>
      <c r="D19" s="265"/>
      <c r="E19" s="265"/>
      <c r="F19" s="265"/>
      <c r="G19" s="17">
        <v>137</v>
      </c>
      <c r="H19" s="44">
        <f>SUM(H20:H22)</f>
        <v>303490270</v>
      </c>
      <c r="I19" s="44">
        <f>SUM(I20:I22)</f>
        <v>298637622</v>
      </c>
    </row>
    <row r="20" spans="1:9" x14ac:dyDescent="0.2">
      <c r="A20" s="264" t="s">
        <v>117</v>
      </c>
      <c r="B20" s="264"/>
      <c r="C20" s="264"/>
      <c r="D20" s="264"/>
      <c r="E20" s="264"/>
      <c r="F20" s="264"/>
      <c r="G20" s="16">
        <v>138</v>
      </c>
      <c r="H20" s="43">
        <v>226754927</v>
      </c>
      <c r="I20" s="43">
        <v>227295387</v>
      </c>
    </row>
    <row r="21" spans="1:9" x14ac:dyDescent="0.2">
      <c r="A21" s="264" t="s">
        <v>118</v>
      </c>
      <c r="B21" s="264"/>
      <c r="C21" s="264"/>
      <c r="D21" s="264"/>
      <c r="E21" s="264"/>
      <c r="F21" s="264"/>
      <c r="G21" s="16">
        <v>139</v>
      </c>
      <c r="H21" s="43">
        <v>48129807</v>
      </c>
      <c r="I21" s="43">
        <v>45279665</v>
      </c>
    </row>
    <row r="22" spans="1:9" x14ac:dyDescent="0.2">
      <c r="A22" s="264" t="s">
        <v>119</v>
      </c>
      <c r="B22" s="264"/>
      <c r="C22" s="264"/>
      <c r="D22" s="264"/>
      <c r="E22" s="264"/>
      <c r="F22" s="264"/>
      <c r="G22" s="16">
        <v>140</v>
      </c>
      <c r="H22" s="43">
        <v>28605536</v>
      </c>
      <c r="I22" s="43">
        <v>26062570</v>
      </c>
    </row>
    <row r="23" spans="1:9" x14ac:dyDescent="0.2">
      <c r="A23" s="205" t="s">
        <v>120</v>
      </c>
      <c r="B23" s="205"/>
      <c r="C23" s="205"/>
      <c r="D23" s="205"/>
      <c r="E23" s="205"/>
      <c r="F23" s="205"/>
      <c r="G23" s="16">
        <v>141</v>
      </c>
      <c r="H23" s="43">
        <v>42471684</v>
      </c>
      <c r="I23" s="43">
        <v>36168233</v>
      </c>
    </row>
    <row r="24" spans="1:9" x14ac:dyDescent="0.2">
      <c r="A24" s="205" t="s">
        <v>121</v>
      </c>
      <c r="B24" s="205"/>
      <c r="C24" s="205"/>
      <c r="D24" s="205"/>
      <c r="E24" s="205"/>
      <c r="F24" s="205"/>
      <c r="G24" s="16">
        <v>142</v>
      </c>
      <c r="H24" s="43">
        <v>46330548</v>
      </c>
      <c r="I24" s="43">
        <v>35086397</v>
      </c>
    </row>
    <row r="25" spans="1:9" x14ac:dyDescent="0.2">
      <c r="A25" s="265" t="s">
        <v>140</v>
      </c>
      <c r="B25" s="265"/>
      <c r="C25" s="265"/>
      <c r="D25" s="265"/>
      <c r="E25" s="265"/>
      <c r="F25" s="265"/>
      <c r="G25" s="17">
        <v>143</v>
      </c>
      <c r="H25" s="44">
        <f>H26+H27</f>
        <v>15357195</v>
      </c>
      <c r="I25" s="44">
        <f>I26+I27</f>
        <v>7728978</v>
      </c>
    </row>
    <row r="26" spans="1:9" x14ac:dyDescent="0.2">
      <c r="A26" s="264" t="s">
        <v>141</v>
      </c>
      <c r="B26" s="264"/>
      <c r="C26" s="264"/>
      <c r="D26" s="264"/>
      <c r="E26" s="264"/>
      <c r="F26" s="264"/>
      <c r="G26" s="16">
        <v>144</v>
      </c>
      <c r="H26" s="43">
        <v>14038628</v>
      </c>
      <c r="I26" s="43">
        <v>0</v>
      </c>
    </row>
    <row r="27" spans="1:9" x14ac:dyDescent="0.2">
      <c r="A27" s="264" t="s">
        <v>142</v>
      </c>
      <c r="B27" s="264"/>
      <c r="C27" s="264"/>
      <c r="D27" s="264"/>
      <c r="E27" s="264"/>
      <c r="F27" s="264"/>
      <c r="G27" s="16">
        <v>145</v>
      </c>
      <c r="H27" s="43">
        <v>1318567</v>
      </c>
      <c r="I27" s="43">
        <v>7728978</v>
      </c>
    </row>
    <row r="28" spans="1:9" x14ac:dyDescent="0.2">
      <c r="A28" s="265" t="s">
        <v>143</v>
      </c>
      <c r="B28" s="265"/>
      <c r="C28" s="265"/>
      <c r="D28" s="265"/>
      <c r="E28" s="265"/>
      <c r="F28" s="265"/>
      <c r="G28" s="17">
        <v>146</v>
      </c>
      <c r="H28" s="44">
        <f>SUM(H29:H34)</f>
        <v>1743708</v>
      </c>
      <c r="I28" s="44">
        <f>SUM(I29:I34)</f>
        <v>10999211</v>
      </c>
    </row>
    <row r="29" spans="1:9" x14ac:dyDescent="0.2">
      <c r="A29" s="264" t="s">
        <v>144</v>
      </c>
      <c r="B29" s="264"/>
      <c r="C29" s="264"/>
      <c r="D29" s="264"/>
      <c r="E29" s="264"/>
      <c r="F29" s="264"/>
      <c r="G29" s="16">
        <v>147</v>
      </c>
      <c r="H29" s="43">
        <v>0</v>
      </c>
      <c r="I29" s="43">
        <v>0</v>
      </c>
    </row>
    <row r="30" spans="1:9" x14ac:dyDescent="0.2">
      <c r="A30" s="264" t="s">
        <v>145</v>
      </c>
      <c r="B30" s="264"/>
      <c r="C30" s="264"/>
      <c r="D30" s="264"/>
      <c r="E30" s="264"/>
      <c r="F30" s="264"/>
      <c r="G30" s="16">
        <v>148</v>
      </c>
      <c r="H30" s="43">
        <v>0</v>
      </c>
      <c r="I30" s="43">
        <v>0</v>
      </c>
    </row>
    <row r="31" spans="1:9" x14ac:dyDescent="0.2">
      <c r="A31" s="264" t="s">
        <v>146</v>
      </c>
      <c r="B31" s="264"/>
      <c r="C31" s="264"/>
      <c r="D31" s="264"/>
      <c r="E31" s="264"/>
      <c r="F31" s="264"/>
      <c r="G31" s="16">
        <v>149</v>
      </c>
      <c r="H31" s="43">
        <v>760595</v>
      </c>
      <c r="I31" s="43">
        <v>10999211</v>
      </c>
    </row>
    <row r="32" spans="1:9" x14ac:dyDescent="0.2">
      <c r="A32" s="264" t="s">
        <v>147</v>
      </c>
      <c r="B32" s="264"/>
      <c r="C32" s="264"/>
      <c r="D32" s="264"/>
      <c r="E32" s="264"/>
      <c r="F32" s="264"/>
      <c r="G32" s="16">
        <v>150</v>
      </c>
      <c r="H32" s="43">
        <v>0</v>
      </c>
      <c r="I32" s="43">
        <v>0</v>
      </c>
    </row>
    <row r="33" spans="1:9" x14ac:dyDescent="0.2">
      <c r="A33" s="264" t="s">
        <v>148</v>
      </c>
      <c r="B33" s="264"/>
      <c r="C33" s="264"/>
      <c r="D33" s="264"/>
      <c r="E33" s="264"/>
      <c r="F33" s="264"/>
      <c r="G33" s="16">
        <v>151</v>
      </c>
      <c r="H33" s="43">
        <v>0</v>
      </c>
      <c r="I33" s="43">
        <v>0</v>
      </c>
    </row>
    <row r="34" spans="1:9" x14ac:dyDescent="0.2">
      <c r="A34" s="264" t="s">
        <v>149</v>
      </c>
      <c r="B34" s="264"/>
      <c r="C34" s="264"/>
      <c r="D34" s="264"/>
      <c r="E34" s="264"/>
      <c r="F34" s="264"/>
      <c r="G34" s="16">
        <v>152</v>
      </c>
      <c r="H34" s="43">
        <v>983113</v>
      </c>
      <c r="I34" s="43">
        <v>0</v>
      </c>
    </row>
    <row r="35" spans="1:9" x14ac:dyDescent="0.2">
      <c r="A35" s="205" t="s">
        <v>122</v>
      </c>
      <c r="B35" s="205"/>
      <c r="C35" s="205"/>
      <c r="D35" s="205"/>
      <c r="E35" s="205"/>
      <c r="F35" s="205"/>
      <c r="G35" s="16">
        <v>153</v>
      </c>
      <c r="H35" s="43">
        <v>119697762</v>
      </c>
      <c r="I35" s="43">
        <v>101772248</v>
      </c>
    </row>
    <row r="36" spans="1:9" x14ac:dyDescent="0.2">
      <c r="A36" s="209" t="s">
        <v>150</v>
      </c>
      <c r="B36" s="209"/>
      <c r="C36" s="209"/>
      <c r="D36" s="209"/>
      <c r="E36" s="209"/>
      <c r="F36" s="209"/>
      <c r="G36" s="17">
        <v>154</v>
      </c>
      <c r="H36" s="44">
        <f>SUM(H37:H46)</f>
        <v>46202015</v>
      </c>
      <c r="I36" s="44">
        <f>SUM(I37:I46)</f>
        <v>78429510</v>
      </c>
    </row>
    <row r="37" spans="1:9" x14ac:dyDescent="0.2">
      <c r="A37" s="205" t="s">
        <v>151</v>
      </c>
      <c r="B37" s="205"/>
      <c r="C37" s="205"/>
      <c r="D37" s="205"/>
      <c r="E37" s="205"/>
      <c r="F37" s="205"/>
      <c r="G37" s="16">
        <v>155</v>
      </c>
      <c r="H37" s="43">
        <v>4528000</v>
      </c>
      <c r="I37" s="43">
        <v>0</v>
      </c>
    </row>
    <row r="38" spans="1:9" ht="25.15" customHeight="1" x14ac:dyDescent="0.2">
      <c r="A38" s="205" t="s">
        <v>152</v>
      </c>
      <c r="B38" s="205"/>
      <c r="C38" s="205"/>
      <c r="D38" s="205"/>
      <c r="E38" s="205"/>
      <c r="F38" s="205"/>
      <c r="G38" s="16">
        <v>156</v>
      </c>
      <c r="H38" s="43">
        <v>0</v>
      </c>
      <c r="I38" s="43">
        <v>0</v>
      </c>
    </row>
    <row r="39" spans="1:9" ht="28.15" customHeight="1" x14ac:dyDescent="0.2">
      <c r="A39" s="205" t="s">
        <v>153</v>
      </c>
      <c r="B39" s="205"/>
      <c r="C39" s="205"/>
      <c r="D39" s="205"/>
      <c r="E39" s="205"/>
      <c r="F39" s="205"/>
      <c r="G39" s="16">
        <v>157</v>
      </c>
      <c r="H39" s="43">
        <v>0</v>
      </c>
      <c r="I39" s="43">
        <v>0</v>
      </c>
    </row>
    <row r="40" spans="1:9" ht="28.15" customHeight="1" x14ac:dyDescent="0.2">
      <c r="A40" s="205" t="s">
        <v>154</v>
      </c>
      <c r="B40" s="205"/>
      <c r="C40" s="205"/>
      <c r="D40" s="205"/>
      <c r="E40" s="205"/>
      <c r="F40" s="205"/>
      <c r="G40" s="16">
        <v>158</v>
      </c>
      <c r="H40" s="43">
        <v>0</v>
      </c>
      <c r="I40" s="43">
        <v>0</v>
      </c>
    </row>
    <row r="41" spans="1:9" ht="22.9" customHeight="1" x14ac:dyDescent="0.2">
      <c r="A41" s="205" t="s">
        <v>155</v>
      </c>
      <c r="B41" s="205"/>
      <c r="C41" s="205"/>
      <c r="D41" s="205"/>
      <c r="E41" s="205"/>
      <c r="F41" s="205"/>
      <c r="G41" s="16">
        <v>159</v>
      </c>
      <c r="H41" s="43">
        <v>0</v>
      </c>
      <c r="I41" s="43">
        <v>0</v>
      </c>
    </row>
    <row r="42" spans="1:9" x14ac:dyDescent="0.2">
      <c r="A42" s="205" t="s">
        <v>156</v>
      </c>
      <c r="B42" s="205"/>
      <c r="C42" s="205"/>
      <c r="D42" s="205"/>
      <c r="E42" s="205"/>
      <c r="F42" s="205"/>
      <c r="G42" s="16">
        <v>160</v>
      </c>
      <c r="H42" s="43">
        <v>0</v>
      </c>
      <c r="I42" s="43">
        <v>0</v>
      </c>
    </row>
    <row r="43" spans="1:9" x14ac:dyDescent="0.2">
      <c r="A43" s="205" t="s">
        <v>157</v>
      </c>
      <c r="B43" s="205"/>
      <c r="C43" s="205"/>
      <c r="D43" s="205"/>
      <c r="E43" s="205"/>
      <c r="F43" s="205"/>
      <c r="G43" s="16">
        <v>161</v>
      </c>
      <c r="H43" s="43">
        <v>3050450</v>
      </c>
      <c r="I43" s="43">
        <v>1010313</v>
      </c>
    </row>
    <row r="44" spans="1:9" x14ac:dyDescent="0.2">
      <c r="A44" s="205" t="s">
        <v>158</v>
      </c>
      <c r="B44" s="205"/>
      <c r="C44" s="205"/>
      <c r="D44" s="205"/>
      <c r="E44" s="205"/>
      <c r="F44" s="205"/>
      <c r="G44" s="16">
        <v>162</v>
      </c>
      <c r="H44" s="43">
        <v>36769061</v>
      </c>
      <c r="I44" s="43">
        <v>10536998</v>
      </c>
    </row>
    <row r="45" spans="1:9" x14ac:dyDescent="0.2">
      <c r="A45" s="205" t="s">
        <v>159</v>
      </c>
      <c r="B45" s="205"/>
      <c r="C45" s="205"/>
      <c r="D45" s="205"/>
      <c r="E45" s="205"/>
      <c r="F45" s="205"/>
      <c r="G45" s="16">
        <v>163</v>
      </c>
      <c r="H45" s="43">
        <v>3872</v>
      </c>
      <c r="I45" s="43">
        <v>0</v>
      </c>
    </row>
    <row r="46" spans="1:9" x14ac:dyDescent="0.2">
      <c r="A46" s="205" t="s">
        <v>160</v>
      </c>
      <c r="B46" s="205"/>
      <c r="C46" s="205"/>
      <c r="D46" s="205"/>
      <c r="E46" s="205"/>
      <c r="F46" s="205"/>
      <c r="G46" s="16">
        <v>164</v>
      </c>
      <c r="H46" s="43">
        <v>1850632</v>
      </c>
      <c r="I46" s="43">
        <v>66882199</v>
      </c>
    </row>
    <row r="47" spans="1:9" x14ac:dyDescent="0.2">
      <c r="A47" s="209" t="s">
        <v>161</v>
      </c>
      <c r="B47" s="209"/>
      <c r="C47" s="209"/>
      <c r="D47" s="209"/>
      <c r="E47" s="209"/>
      <c r="F47" s="209"/>
      <c r="G47" s="17">
        <v>165</v>
      </c>
      <c r="H47" s="44">
        <f>SUM(H48:H54)</f>
        <v>75369024</v>
      </c>
      <c r="I47" s="44">
        <f>SUM(I48:I54)</f>
        <v>55577072</v>
      </c>
    </row>
    <row r="48" spans="1:9" ht="23.45" customHeight="1" x14ac:dyDescent="0.2">
      <c r="A48" s="205" t="s">
        <v>162</v>
      </c>
      <c r="B48" s="205"/>
      <c r="C48" s="205"/>
      <c r="D48" s="205"/>
      <c r="E48" s="205"/>
      <c r="F48" s="205"/>
      <c r="G48" s="16">
        <v>166</v>
      </c>
      <c r="H48" s="43">
        <v>0</v>
      </c>
      <c r="I48" s="43">
        <v>0</v>
      </c>
    </row>
    <row r="49" spans="1:9" x14ac:dyDescent="0.2">
      <c r="A49" s="253" t="s">
        <v>163</v>
      </c>
      <c r="B49" s="253"/>
      <c r="C49" s="253"/>
      <c r="D49" s="253"/>
      <c r="E49" s="253"/>
      <c r="F49" s="253"/>
      <c r="G49" s="16">
        <v>167</v>
      </c>
      <c r="H49" s="43">
        <v>0</v>
      </c>
      <c r="I49" s="43">
        <v>0</v>
      </c>
    </row>
    <row r="50" spans="1:9" x14ac:dyDescent="0.2">
      <c r="A50" s="253" t="s">
        <v>164</v>
      </c>
      <c r="B50" s="253"/>
      <c r="C50" s="253"/>
      <c r="D50" s="253"/>
      <c r="E50" s="253"/>
      <c r="F50" s="253"/>
      <c r="G50" s="16">
        <v>168</v>
      </c>
      <c r="H50" s="43">
        <v>22056456</v>
      </c>
      <c r="I50" s="43">
        <v>17026351</v>
      </c>
    </row>
    <row r="51" spans="1:9" x14ac:dyDescent="0.2">
      <c r="A51" s="253" t="s">
        <v>165</v>
      </c>
      <c r="B51" s="253"/>
      <c r="C51" s="253"/>
      <c r="D51" s="253"/>
      <c r="E51" s="253"/>
      <c r="F51" s="253"/>
      <c r="G51" s="16">
        <v>169</v>
      </c>
      <c r="H51" s="43">
        <v>40265193</v>
      </c>
      <c r="I51" s="43">
        <v>15421197</v>
      </c>
    </row>
    <row r="52" spans="1:9" x14ac:dyDescent="0.2">
      <c r="A52" s="253" t="s">
        <v>166</v>
      </c>
      <c r="B52" s="253"/>
      <c r="C52" s="253"/>
      <c r="D52" s="253"/>
      <c r="E52" s="253"/>
      <c r="F52" s="253"/>
      <c r="G52" s="16">
        <v>170</v>
      </c>
      <c r="H52" s="43">
        <v>10278670</v>
      </c>
      <c r="I52" s="43">
        <v>20479961</v>
      </c>
    </row>
    <row r="53" spans="1:9" x14ac:dyDescent="0.2">
      <c r="A53" s="253" t="s">
        <v>167</v>
      </c>
      <c r="B53" s="253"/>
      <c r="C53" s="253"/>
      <c r="D53" s="253"/>
      <c r="E53" s="253"/>
      <c r="F53" s="253"/>
      <c r="G53" s="16">
        <v>171</v>
      </c>
      <c r="H53" s="43">
        <v>0</v>
      </c>
      <c r="I53" s="43">
        <v>0</v>
      </c>
    </row>
    <row r="54" spans="1:9" x14ac:dyDescent="0.2">
      <c r="A54" s="253" t="s">
        <v>168</v>
      </c>
      <c r="B54" s="253"/>
      <c r="C54" s="253"/>
      <c r="D54" s="253"/>
      <c r="E54" s="253"/>
      <c r="F54" s="253"/>
      <c r="G54" s="16">
        <v>172</v>
      </c>
      <c r="H54" s="43">
        <v>2768705</v>
      </c>
      <c r="I54" s="43">
        <v>2649563</v>
      </c>
    </row>
    <row r="55" spans="1:9" ht="30.6" customHeight="1" x14ac:dyDescent="0.2">
      <c r="A55" s="241" t="s">
        <v>169</v>
      </c>
      <c r="B55" s="241"/>
      <c r="C55" s="241"/>
      <c r="D55" s="241"/>
      <c r="E55" s="241"/>
      <c r="F55" s="241"/>
      <c r="G55" s="16">
        <v>173</v>
      </c>
      <c r="H55" s="43">
        <v>0</v>
      </c>
      <c r="I55" s="43">
        <v>0</v>
      </c>
    </row>
    <row r="56" spans="1:9" x14ac:dyDescent="0.2">
      <c r="A56" s="241" t="s">
        <v>170</v>
      </c>
      <c r="B56" s="241"/>
      <c r="C56" s="241"/>
      <c r="D56" s="241"/>
      <c r="E56" s="241"/>
      <c r="F56" s="241"/>
      <c r="G56" s="16">
        <v>174</v>
      </c>
      <c r="H56" s="43">
        <v>0</v>
      </c>
      <c r="I56" s="43">
        <v>0</v>
      </c>
    </row>
    <row r="57" spans="1:9" ht="28.9" customHeight="1" x14ac:dyDescent="0.2">
      <c r="A57" s="241" t="s">
        <v>171</v>
      </c>
      <c r="B57" s="241"/>
      <c r="C57" s="241"/>
      <c r="D57" s="241"/>
      <c r="E57" s="241"/>
      <c r="F57" s="241"/>
      <c r="G57" s="16">
        <v>175</v>
      </c>
      <c r="H57" s="43">
        <v>0</v>
      </c>
      <c r="I57" s="43">
        <v>0</v>
      </c>
    </row>
    <row r="58" spans="1:9" x14ac:dyDescent="0.2">
      <c r="A58" s="241" t="s">
        <v>172</v>
      </c>
      <c r="B58" s="241"/>
      <c r="C58" s="241"/>
      <c r="D58" s="241"/>
      <c r="E58" s="241"/>
      <c r="F58" s="241"/>
      <c r="G58" s="16">
        <v>176</v>
      </c>
      <c r="H58" s="43">
        <v>0</v>
      </c>
      <c r="I58" s="43">
        <v>0</v>
      </c>
    </row>
    <row r="59" spans="1:9" x14ac:dyDescent="0.2">
      <c r="A59" s="209" t="s">
        <v>173</v>
      </c>
      <c r="B59" s="209"/>
      <c r="C59" s="209"/>
      <c r="D59" s="209"/>
      <c r="E59" s="209"/>
      <c r="F59" s="209"/>
      <c r="G59" s="17">
        <v>177</v>
      </c>
      <c r="H59" s="44">
        <f>H7+H36+H55+H56</f>
        <v>1268125982</v>
      </c>
      <c r="I59" s="44">
        <f>I7+I36+I55+I56</f>
        <v>1330656995</v>
      </c>
    </row>
    <row r="60" spans="1:9" x14ac:dyDescent="0.2">
      <c r="A60" s="209" t="s">
        <v>174</v>
      </c>
      <c r="B60" s="209"/>
      <c r="C60" s="209"/>
      <c r="D60" s="209"/>
      <c r="E60" s="209"/>
      <c r="F60" s="209"/>
      <c r="G60" s="17">
        <v>178</v>
      </c>
      <c r="H60" s="44">
        <f>H13+H47+H57+H58</f>
        <v>1381554317</v>
      </c>
      <c r="I60" s="44">
        <f>I13+I47+I57+I58</f>
        <v>1318700283</v>
      </c>
    </row>
    <row r="61" spans="1:9" x14ac:dyDescent="0.2">
      <c r="A61" s="209" t="s">
        <v>175</v>
      </c>
      <c r="B61" s="209"/>
      <c r="C61" s="209"/>
      <c r="D61" s="209"/>
      <c r="E61" s="209"/>
      <c r="F61" s="209"/>
      <c r="G61" s="17">
        <v>179</v>
      </c>
      <c r="H61" s="44">
        <f>H59-H60</f>
        <v>-113428335</v>
      </c>
      <c r="I61" s="44">
        <f>I59-I60</f>
        <v>11956712</v>
      </c>
    </row>
    <row r="62" spans="1:9" x14ac:dyDescent="0.2">
      <c r="A62" s="261" t="s">
        <v>176</v>
      </c>
      <c r="B62" s="261"/>
      <c r="C62" s="261"/>
      <c r="D62" s="261"/>
      <c r="E62" s="261"/>
      <c r="F62" s="261"/>
      <c r="G62" s="17">
        <v>180</v>
      </c>
      <c r="H62" s="44">
        <f>+IF((H59-H60)&gt;0,(H59-H60),0)</f>
        <v>0</v>
      </c>
      <c r="I62" s="44">
        <f>+IF((I59-I60)&gt;0,(I59-I60),0)</f>
        <v>11956712</v>
      </c>
    </row>
    <row r="63" spans="1:9" x14ac:dyDescent="0.2">
      <c r="A63" s="261" t="s">
        <v>177</v>
      </c>
      <c r="B63" s="261"/>
      <c r="C63" s="261"/>
      <c r="D63" s="261"/>
      <c r="E63" s="261"/>
      <c r="F63" s="261"/>
      <c r="G63" s="17">
        <v>181</v>
      </c>
      <c r="H63" s="44">
        <f>+IF((H59-H60)&lt;0,(H59-H60),0)</f>
        <v>-113428335</v>
      </c>
      <c r="I63" s="44">
        <f>+IF((I59-I60)&lt;0,(I59-I60),0)</f>
        <v>0</v>
      </c>
    </row>
    <row r="64" spans="1:9" x14ac:dyDescent="0.2">
      <c r="A64" s="241" t="s">
        <v>123</v>
      </c>
      <c r="B64" s="241"/>
      <c r="C64" s="241"/>
      <c r="D64" s="241"/>
      <c r="E64" s="241"/>
      <c r="F64" s="241"/>
      <c r="G64" s="16">
        <v>182</v>
      </c>
      <c r="H64" s="43">
        <v>6141863</v>
      </c>
      <c r="I64" s="43">
        <v>8705723</v>
      </c>
    </row>
    <row r="65" spans="1:9" x14ac:dyDescent="0.2">
      <c r="A65" s="209" t="s">
        <v>178</v>
      </c>
      <c r="B65" s="209"/>
      <c r="C65" s="209"/>
      <c r="D65" s="209"/>
      <c r="E65" s="209"/>
      <c r="F65" s="209"/>
      <c r="G65" s="17">
        <v>183</v>
      </c>
      <c r="H65" s="44">
        <f>H61-H64</f>
        <v>-119570198</v>
      </c>
      <c r="I65" s="44">
        <f>I61-I64</f>
        <v>3250989</v>
      </c>
    </row>
    <row r="66" spans="1:9" x14ac:dyDescent="0.2">
      <c r="A66" s="261" t="s">
        <v>179</v>
      </c>
      <c r="B66" s="261"/>
      <c r="C66" s="261"/>
      <c r="D66" s="261"/>
      <c r="E66" s="261"/>
      <c r="F66" s="261"/>
      <c r="G66" s="17">
        <v>184</v>
      </c>
      <c r="H66" s="44">
        <f>+IF((H61-H64)&gt;0,(H61-H64),0)</f>
        <v>0</v>
      </c>
      <c r="I66" s="44">
        <f>+IF((I61-I64)&gt;0,(I61-I64),0)</f>
        <v>3250989</v>
      </c>
    </row>
    <row r="67" spans="1:9" x14ac:dyDescent="0.2">
      <c r="A67" s="262" t="s">
        <v>180</v>
      </c>
      <c r="B67" s="262"/>
      <c r="C67" s="262"/>
      <c r="D67" s="262"/>
      <c r="E67" s="262"/>
      <c r="F67" s="262"/>
      <c r="G67" s="18">
        <v>185</v>
      </c>
      <c r="H67" s="48">
        <f>+IF((H61-H64)&lt;0,(H61-H64),0)</f>
        <v>-119570198</v>
      </c>
      <c r="I67" s="48">
        <f>+IF((I61-I64)&lt;0,(I61-I64),0)</f>
        <v>0</v>
      </c>
    </row>
    <row r="68" spans="1:9" x14ac:dyDescent="0.2">
      <c r="A68" s="249" t="s">
        <v>181</v>
      </c>
      <c r="B68" s="249"/>
      <c r="C68" s="249"/>
      <c r="D68" s="249"/>
      <c r="E68" s="249"/>
      <c r="F68" s="249"/>
      <c r="G68" s="257"/>
      <c r="H68" s="257"/>
      <c r="I68" s="257"/>
    </row>
    <row r="69" spans="1:9" ht="25.9" customHeight="1" x14ac:dyDescent="0.2">
      <c r="A69" s="209" t="s">
        <v>182</v>
      </c>
      <c r="B69" s="209"/>
      <c r="C69" s="209"/>
      <c r="D69" s="209"/>
      <c r="E69" s="209"/>
      <c r="F69" s="209"/>
      <c r="G69" s="17">
        <v>186</v>
      </c>
      <c r="H69" s="44">
        <f>H70-H71</f>
        <v>0</v>
      </c>
      <c r="I69" s="44">
        <f>I70-I71</f>
        <v>0</v>
      </c>
    </row>
    <row r="70" spans="1:9" x14ac:dyDescent="0.2">
      <c r="A70" s="253" t="s">
        <v>183</v>
      </c>
      <c r="B70" s="253"/>
      <c r="C70" s="253"/>
      <c r="D70" s="253"/>
      <c r="E70" s="253"/>
      <c r="F70" s="253"/>
      <c r="G70" s="16">
        <v>187</v>
      </c>
      <c r="H70" s="43">
        <v>0</v>
      </c>
      <c r="I70" s="43">
        <v>0</v>
      </c>
    </row>
    <row r="71" spans="1:9" x14ac:dyDescent="0.2">
      <c r="A71" s="253" t="s">
        <v>184</v>
      </c>
      <c r="B71" s="253"/>
      <c r="C71" s="253"/>
      <c r="D71" s="253"/>
      <c r="E71" s="253"/>
      <c r="F71" s="253"/>
      <c r="G71" s="16">
        <v>188</v>
      </c>
      <c r="H71" s="43">
        <v>0</v>
      </c>
      <c r="I71" s="43">
        <v>0</v>
      </c>
    </row>
    <row r="72" spans="1:9" x14ac:dyDescent="0.2">
      <c r="A72" s="241" t="s">
        <v>185</v>
      </c>
      <c r="B72" s="241"/>
      <c r="C72" s="241"/>
      <c r="D72" s="241"/>
      <c r="E72" s="241"/>
      <c r="F72" s="241"/>
      <c r="G72" s="16">
        <v>189</v>
      </c>
      <c r="H72" s="43">
        <v>0</v>
      </c>
      <c r="I72" s="43">
        <v>0</v>
      </c>
    </row>
    <row r="73" spans="1:9" x14ac:dyDescent="0.2">
      <c r="A73" s="261" t="s">
        <v>186</v>
      </c>
      <c r="B73" s="261"/>
      <c r="C73" s="261"/>
      <c r="D73" s="261"/>
      <c r="E73" s="261"/>
      <c r="F73" s="261"/>
      <c r="G73" s="17">
        <v>190</v>
      </c>
      <c r="H73" s="43">
        <v>0</v>
      </c>
      <c r="I73" s="43">
        <v>0</v>
      </c>
    </row>
    <row r="74" spans="1:9" x14ac:dyDescent="0.2">
      <c r="A74" s="262" t="s">
        <v>187</v>
      </c>
      <c r="B74" s="262"/>
      <c r="C74" s="262"/>
      <c r="D74" s="262"/>
      <c r="E74" s="262"/>
      <c r="F74" s="262"/>
      <c r="G74" s="18">
        <v>191</v>
      </c>
      <c r="H74" s="43">
        <v>0</v>
      </c>
      <c r="I74" s="43">
        <v>0</v>
      </c>
    </row>
    <row r="75" spans="1:9" x14ac:dyDescent="0.2">
      <c r="A75" s="249" t="s">
        <v>188</v>
      </c>
      <c r="B75" s="249"/>
      <c r="C75" s="249"/>
      <c r="D75" s="249"/>
      <c r="E75" s="249"/>
      <c r="F75" s="249"/>
      <c r="G75" s="257"/>
      <c r="H75" s="257"/>
      <c r="I75" s="257"/>
    </row>
    <row r="76" spans="1:9" x14ac:dyDescent="0.2">
      <c r="A76" s="209" t="s">
        <v>189</v>
      </c>
      <c r="B76" s="209"/>
      <c r="C76" s="209"/>
      <c r="D76" s="209"/>
      <c r="E76" s="209"/>
      <c r="F76" s="209"/>
      <c r="G76" s="17">
        <v>192</v>
      </c>
      <c r="H76" s="43">
        <v>0</v>
      </c>
      <c r="I76" s="43">
        <v>0</v>
      </c>
    </row>
    <row r="77" spans="1:9" x14ac:dyDescent="0.2">
      <c r="A77" s="263" t="s">
        <v>190</v>
      </c>
      <c r="B77" s="263"/>
      <c r="C77" s="263"/>
      <c r="D77" s="263"/>
      <c r="E77" s="263"/>
      <c r="F77" s="263"/>
      <c r="G77" s="22">
        <v>193</v>
      </c>
      <c r="H77" s="43">
        <v>0</v>
      </c>
      <c r="I77" s="43">
        <v>0</v>
      </c>
    </row>
    <row r="78" spans="1:9" x14ac:dyDescent="0.2">
      <c r="A78" s="263" t="s">
        <v>191</v>
      </c>
      <c r="B78" s="263"/>
      <c r="C78" s="263"/>
      <c r="D78" s="263"/>
      <c r="E78" s="263"/>
      <c r="F78" s="263"/>
      <c r="G78" s="22">
        <v>194</v>
      </c>
      <c r="H78" s="43">
        <v>0</v>
      </c>
      <c r="I78" s="43">
        <v>0</v>
      </c>
    </row>
    <row r="79" spans="1:9" x14ac:dyDescent="0.2">
      <c r="A79" s="209" t="s">
        <v>192</v>
      </c>
      <c r="B79" s="209"/>
      <c r="C79" s="209"/>
      <c r="D79" s="209"/>
      <c r="E79" s="209"/>
      <c r="F79" s="209"/>
      <c r="G79" s="17">
        <v>195</v>
      </c>
      <c r="H79" s="43">
        <v>0</v>
      </c>
      <c r="I79" s="43">
        <v>0</v>
      </c>
    </row>
    <row r="80" spans="1:9" x14ac:dyDescent="0.2">
      <c r="A80" s="209" t="s">
        <v>193</v>
      </c>
      <c r="B80" s="209"/>
      <c r="C80" s="209"/>
      <c r="D80" s="209"/>
      <c r="E80" s="209"/>
      <c r="F80" s="209"/>
      <c r="G80" s="17">
        <v>196</v>
      </c>
      <c r="H80" s="43">
        <v>0</v>
      </c>
      <c r="I80" s="43">
        <v>0</v>
      </c>
    </row>
    <row r="81" spans="1:9" x14ac:dyDescent="0.2">
      <c r="A81" s="261" t="s">
        <v>194</v>
      </c>
      <c r="B81" s="261"/>
      <c r="C81" s="261"/>
      <c r="D81" s="261"/>
      <c r="E81" s="261"/>
      <c r="F81" s="261"/>
      <c r="G81" s="17">
        <v>197</v>
      </c>
      <c r="H81" s="43">
        <v>0</v>
      </c>
      <c r="I81" s="43">
        <v>0</v>
      </c>
    </row>
    <row r="82" spans="1:9" x14ac:dyDescent="0.2">
      <c r="A82" s="262" t="s">
        <v>195</v>
      </c>
      <c r="B82" s="262"/>
      <c r="C82" s="262"/>
      <c r="D82" s="262"/>
      <c r="E82" s="262"/>
      <c r="F82" s="262"/>
      <c r="G82" s="18">
        <v>198</v>
      </c>
      <c r="H82" s="43">
        <v>0</v>
      </c>
      <c r="I82" s="43">
        <v>0</v>
      </c>
    </row>
    <row r="83" spans="1:9" x14ac:dyDescent="0.2">
      <c r="A83" s="249" t="s">
        <v>124</v>
      </c>
      <c r="B83" s="249"/>
      <c r="C83" s="249"/>
      <c r="D83" s="249"/>
      <c r="E83" s="249"/>
      <c r="F83" s="249"/>
      <c r="G83" s="257"/>
      <c r="H83" s="257"/>
      <c r="I83" s="257"/>
    </row>
    <row r="84" spans="1:9" x14ac:dyDescent="0.2">
      <c r="A84" s="258" t="s">
        <v>196</v>
      </c>
      <c r="B84" s="258"/>
      <c r="C84" s="258"/>
      <c r="D84" s="258"/>
      <c r="E84" s="258"/>
      <c r="F84" s="258"/>
      <c r="G84" s="17">
        <v>199</v>
      </c>
      <c r="H84" s="38">
        <f>H85+H86</f>
        <v>-119570198</v>
      </c>
      <c r="I84" s="38">
        <f>I85+I86</f>
        <v>3250989</v>
      </c>
    </row>
    <row r="85" spans="1:9" x14ac:dyDescent="0.2">
      <c r="A85" s="251" t="s">
        <v>197</v>
      </c>
      <c r="B85" s="251"/>
      <c r="C85" s="251"/>
      <c r="D85" s="251"/>
      <c r="E85" s="251"/>
      <c r="F85" s="251"/>
      <c r="G85" s="16">
        <v>200</v>
      </c>
      <c r="H85" s="37">
        <v>-119570198</v>
      </c>
      <c r="I85" s="37">
        <v>3250989</v>
      </c>
    </row>
    <row r="86" spans="1:9" x14ac:dyDescent="0.2">
      <c r="A86" s="252" t="s">
        <v>198</v>
      </c>
      <c r="B86" s="252"/>
      <c r="C86" s="252"/>
      <c r="D86" s="252"/>
      <c r="E86" s="252"/>
      <c r="F86" s="252"/>
      <c r="G86" s="19">
        <v>201</v>
      </c>
      <c r="H86" s="43">
        <v>0</v>
      </c>
      <c r="I86" s="43">
        <v>0</v>
      </c>
    </row>
    <row r="87" spans="1:9" x14ac:dyDescent="0.2">
      <c r="A87" s="259" t="s">
        <v>126</v>
      </c>
      <c r="B87" s="259"/>
      <c r="C87" s="259"/>
      <c r="D87" s="259"/>
      <c r="E87" s="259"/>
      <c r="F87" s="259"/>
      <c r="G87" s="260"/>
      <c r="H87" s="260"/>
      <c r="I87" s="260"/>
    </row>
    <row r="88" spans="1:9" x14ac:dyDescent="0.2">
      <c r="A88" s="254" t="s">
        <v>199</v>
      </c>
      <c r="B88" s="254"/>
      <c r="C88" s="254"/>
      <c r="D88" s="254"/>
      <c r="E88" s="254"/>
      <c r="F88" s="254"/>
      <c r="G88" s="16">
        <v>202</v>
      </c>
      <c r="H88" s="37">
        <v>-119570198</v>
      </c>
      <c r="I88" s="37">
        <v>3250989</v>
      </c>
    </row>
    <row r="89" spans="1:9" ht="24.6" customHeight="1" x14ac:dyDescent="0.2">
      <c r="A89" s="255" t="s">
        <v>200</v>
      </c>
      <c r="B89" s="255"/>
      <c r="C89" s="255"/>
      <c r="D89" s="255"/>
      <c r="E89" s="255"/>
      <c r="F89" s="255"/>
      <c r="G89" s="17">
        <v>203</v>
      </c>
      <c r="H89" s="38">
        <f>SUM(H90:H97)</f>
        <v>-27470331</v>
      </c>
      <c r="I89" s="38">
        <f>SUM(I90:I97)</f>
        <v>-967717</v>
      </c>
    </row>
    <row r="90" spans="1:9" x14ac:dyDescent="0.2">
      <c r="A90" s="253" t="s">
        <v>201</v>
      </c>
      <c r="B90" s="253"/>
      <c r="C90" s="253"/>
      <c r="D90" s="253"/>
      <c r="E90" s="253"/>
      <c r="F90" s="253"/>
      <c r="G90" s="16">
        <v>204</v>
      </c>
      <c r="H90" s="37">
        <v>1225179</v>
      </c>
      <c r="I90" s="126">
        <v>-1661448</v>
      </c>
    </row>
    <row r="91" spans="1:9" ht="21.6" customHeight="1" x14ac:dyDescent="0.2">
      <c r="A91" s="253" t="s">
        <v>202</v>
      </c>
      <c r="B91" s="253"/>
      <c r="C91" s="253"/>
      <c r="D91" s="253"/>
      <c r="E91" s="253"/>
      <c r="F91" s="253"/>
      <c r="G91" s="16">
        <v>205</v>
      </c>
      <c r="H91" s="37">
        <v>-28695510</v>
      </c>
      <c r="I91" s="37">
        <v>0</v>
      </c>
    </row>
    <row r="92" spans="1:9" ht="21.6" customHeight="1" x14ac:dyDescent="0.2">
      <c r="A92" s="253" t="s">
        <v>203</v>
      </c>
      <c r="B92" s="253"/>
      <c r="C92" s="253"/>
      <c r="D92" s="253"/>
      <c r="E92" s="253"/>
      <c r="F92" s="253"/>
      <c r="G92" s="16">
        <v>206</v>
      </c>
      <c r="H92" s="43">
        <v>0</v>
      </c>
      <c r="I92" s="43">
        <v>0</v>
      </c>
    </row>
    <row r="93" spans="1:9" x14ac:dyDescent="0.2">
      <c r="A93" s="253" t="s">
        <v>204</v>
      </c>
      <c r="B93" s="253"/>
      <c r="C93" s="253"/>
      <c r="D93" s="253"/>
      <c r="E93" s="253"/>
      <c r="F93" s="253"/>
      <c r="G93" s="16">
        <v>207</v>
      </c>
      <c r="H93" s="43">
        <v>0</v>
      </c>
      <c r="I93" s="43">
        <v>0</v>
      </c>
    </row>
    <row r="94" spans="1:9" x14ac:dyDescent="0.2">
      <c r="A94" s="253" t="s">
        <v>205</v>
      </c>
      <c r="B94" s="253"/>
      <c r="C94" s="253"/>
      <c r="D94" s="253"/>
      <c r="E94" s="253"/>
      <c r="F94" s="253"/>
      <c r="G94" s="16">
        <v>208</v>
      </c>
      <c r="H94" s="43">
        <v>0</v>
      </c>
      <c r="I94" s="43">
        <v>0</v>
      </c>
    </row>
    <row r="95" spans="1:9" ht="20.45" customHeight="1" x14ac:dyDescent="0.2">
      <c r="A95" s="253" t="s">
        <v>206</v>
      </c>
      <c r="B95" s="253"/>
      <c r="C95" s="253"/>
      <c r="D95" s="253"/>
      <c r="E95" s="253"/>
      <c r="F95" s="253"/>
      <c r="G95" s="16">
        <v>209</v>
      </c>
      <c r="H95" s="43">
        <v>0</v>
      </c>
      <c r="I95" s="43">
        <v>0</v>
      </c>
    </row>
    <row r="96" spans="1:9" x14ac:dyDescent="0.2">
      <c r="A96" s="253" t="s">
        <v>207</v>
      </c>
      <c r="B96" s="253"/>
      <c r="C96" s="253"/>
      <c r="D96" s="253"/>
      <c r="E96" s="253"/>
      <c r="F96" s="253"/>
      <c r="G96" s="16">
        <v>210</v>
      </c>
      <c r="H96" s="43">
        <v>0</v>
      </c>
      <c r="I96" s="43">
        <v>0</v>
      </c>
    </row>
    <row r="97" spans="1:9" x14ac:dyDescent="0.2">
      <c r="A97" s="253" t="s">
        <v>208</v>
      </c>
      <c r="B97" s="253"/>
      <c r="C97" s="253"/>
      <c r="D97" s="253"/>
      <c r="E97" s="253"/>
      <c r="F97" s="253"/>
      <c r="G97" s="16">
        <v>211</v>
      </c>
      <c r="H97" s="43">
        <v>0</v>
      </c>
      <c r="I97" s="43">
        <v>693731</v>
      </c>
    </row>
    <row r="98" spans="1:9" x14ac:dyDescent="0.2">
      <c r="A98" s="254" t="s">
        <v>127</v>
      </c>
      <c r="B98" s="254"/>
      <c r="C98" s="254"/>
      <c r="D98" s="254"/>
      <c r="E98" s="254"/>
      <c r="F98" s="254"/>
      <c r="G98" s="16">
        <v>212</v>
      </c>
      <c r="H98" s="43">
        <v>0</v>
      </c>
      <c r="I98" s="43">
        <v>0</v>
      </c>
    </row>
    <row r="99" spans="1:9" ht="27.6" customHeight="1" x14ac:dyDescent="0.2">
      <c r="A99" s="255" t="s">
        <v>209</v>
      </c>
      <c r="B99" s="255"/>
      <c r="C99" s="255"/>
      <c r="D99" s="255"/>
      <c r="E99" s="255"/>
      <c r="F99" s="255"/>
      <c r="G99" s="17">
        <v>213</v>
      </c>
      <c r="H99" s="38">
        <f>H89-H98</f>
        <v>-27470331</v>
      </c>
      <c r="I99" s="38">
        <f>I89-I98</f>
        <v>-967717</v>
      </c>
    </row>
    <row r="100" spans="1:9" x14ac:dyDescent="0.2">
      <c r="A100" s="256" t="s">
        <v>210</v>
      </c>
      <c r="B100" s="256"/>
      <c r="C100" s="256"/>
      <c r="D100" s="256"/>
      <c r="E100" s="256"/>
      <c r="F100" s="256"/>
      <c r="G100" s="18">
        <v>214</v>
      </c>
      <c r="H100" s="39">
        <f>H88+H99</f>
        <v>-147040529</v>
      </c>
      <c r="I100" s="39">
        <f>I88+I99</f>
        <v>2283272</v>
      </c>
    </row>
    <row r="101" spans="1:9" x14ac:dyDescent="0.2">
      <c r="A101" s="249" t="s">
        <v>211</v>
      </c>
      <c r="B101" s="249"/>
      <c r="C101" s="249"/>
      <c r="D101" s="249"/>
      <c r="E101" s="249"/>
      <c r="F101" s="249"/>
      <c r="G101" s="257"/>
      <c r="H101" s="257"/>
      <c r="I101" s="257"/>
    </row>
    <row r="102" spans="1:9" x14ac:dyDescent="0.2">
      <c r="A102" s="258" t="s">
        <v>212</v>
      </c>
      <c r="B102" s="258"/>
      <c r="C102" s="258"/>
      <c r="D102" s="258"/>
      <c r="E102" s="258"/>
      <c r="F102" s="258"/>
      <c r="G102" s="17">
        <v>215</v>
      </c>
      <c r="H102" s="38">
        <f>H103+H104</f>
        <v>-147040529</v>
      </c>
      <c r="I102" s="38">
        <f>I103+I104</f>
        <v>3250989</v>
      </c>
    </row>
    <row r="103" spans="1:9" x14ac:dyDescent="0.2">
      <c r="A103" s="251" t="s">
        <v>125</v>
      </c>
      <c r="B103" s="251"/>
      <c r="C103" s="251"/>
      <c r="D103" s="251"/>
      <c r="E103" s="251"/>
      <c r="F103" s="251"/>
      <c r="G103" s="16">
        <v>216</v>
      </c>
      <c r="H103" s="37">
        <v>-147034514</v>
      </c>
      <c r="I103" s="37">
        <v>3250989</v>
      </c>
    </row>
    <row r="104" spans="1:9" x14ac:dyDescent="0.2">
      <c r="A104" s="252" t="s">
        <v>213</v>
      </c>
      <c r="B104" s="252"/>
      <c r="C104" s="252"/>
      <c r="D104" s="252"/>
      <c r="E104" s="252"/>
      <c r="F104" s="252"/>
      <c r="G104" s="19">
        <v>217</v>
      </c>
      <c r="H104" s="49">
        <v>-6015</v>
      </c>
      <c r="I104" s="49">
        <v>0</v>
      </c>
    </row>
  </sheetData>
  <mergeCells count="104">
    <mergeCell ref="A1:I1"/>
    <mergeCell ref="A2:I2"/>
    <mergeCell ref="A3:I3"/>
    <mergeCell ref="A4:I4"/>
    <mergeCell ref="A5:F5"/>
    <mergeCell ref="A6:F6"/>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I75"/>
    <mergeCell ref="A76:F76"/>
    <mergeCell ref="A77:F77"/>
    <mergeCell ref="A78:F78"/>
    <mergeCell ref="A67:F67"/>
    <mergeCell ref="A68:I68"/>
    <mergeCell ref="A69:F69"/>
    <mergeCell ref="A70:F70"/>
    <mergeCell ref="A71:F71"/>
    <mergeCell ref="A72:F72"/>
    <mergeCell ref="A85:F85"/>
    <mergeCell ref="A86:F86"/>
    <mergeCell ref="A87:I87"/>
    <mergeCell ref="A88:F88"/>
    <mergeCell ref="A89:F89"/>
    <mergeCell ref="A90:F90"/>
    <mergeCell ref="A79:F79"/>
    <mergeCell ref="A80:F80"/>
    <mergeCell ref="A81:F81"/>
    <mergeCell ref="A82:F82"/>
    <mergeCell ref="A83:I83"/>
    <mergeCell ref="A84:F84"/>
    <mergeCell ref="A103:F103"/>
    <mergeCell ref="A104:F104"/>
    <mergeCell ref="A97:F97"/>
    <mergeCell ref="A98:F98"/>
    <mergeCell ref="A99:F99"/>
    <mergeCell ref="A100:F100"/>
    <mergeCell ref="A101:I101"/>
    <mergeCell ref="A102:F102"/>
    <mergeCell ref="A91:F91"/>
    <mergeCell ref="A92:F92"/>
    <mergeCell ref="A93:F93"/>
    <mergeCell ref="A94:F94"/>
    <mergeCell ref="A95:F95"/>
    <mergeCell ref="A96:F96"/>
  </mergeCells>
  <dataValidations count="5">
    <dataValidation type="whole" operator="greaterThanOrEqual" allowBlank="1" showInputMessage="1" showErrorMessage="1" errorTitle="Pogrešan upis" error="Dopušten je upis samo pozitivnih cjelobrojnih vrijednosti" sqref="I54:I60 H32:I33 H66:I67 H53:H60 H62:I63 H35:I52 H34 H15:I24 H70:I74 H7:I13 H30:I30 I29 H76:I82 H86:I86 H92:I98" xr:uid="{94A83C73-F401-4536-ADB3-FBA7D9330300}">
      <formula1>0</formula1>
    </dataValidation>
    <dataValidation type="whole" operator="notEqual" allowBlank="1" showInputMessage="1" showErrorMessage="1" errorTitle="Pogrešan upis" error="Dopušten je upis samo cjelobrojnih vrijednosti" sqref="H14:I14 I34 H90:H91 H61:I61 H64:I65 I53 H69:I69 H25:H29 H31:I31 I25:I28 H102:I104 I91 H88:I89 H84:I85 H99:I100" xr:uid="{18991818-A343-4724-9E51-4CB5659C021A}">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F7530EEC-AB26-4BCF-9807-A78814748C6C}">
      <formula1>999999999999</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250EEA59-A726-4240-845E-C59701B063A7}">
      <formula1>999999999999</formula1>
    </dataValidation>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106306A3-D85B-4A6D-AB4D-183DE1B20B14}">
      <formula1>0</formula1>
    </dataValidation>
  </dataValidations>
  <pageMargins left="0.7" right="0.7" top="0.75" bottom="0.75" header="0.3" footer="0.3"/>
  <pageSetup paperSize="9" scale="78" orientation="portrait" r:id="rId1"/>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8AB03-84C8-47EB-AB68-A1B1B728CD13}">
  <dimension ref="A1:I59"/>
  <sheetViews>
    <sheetView tabSelected="1" view="pageBreakPreview" topLeftCell="A31" zoomScaleNormal="100" zoomScaleSheetLayoutView="100" workbookViewId="0">
      <selection activeCell="I48" sqref="I48"/>
    </sheetView>
  </sheetViews>
  <sheetFormatPr defaultColWidth="9.140625" defaultRowHeight="12.75" x14ac:dyDescent="0.2"/>
  <cols>
    <col min="1" max="6" width="9.140625" style="11"/>
    <col min="7" max="7" width="9.140625" style="23"/>
    <col min="8" max="9" width="16.28515625" style="40" customWidth="1"/>
    <col min="10" max="16384" width="9.140625" style="11"/>
  </cols>
  <sheetData>
    <row r="1" spans="1:9" x14ac:dyDescent="0.2">
      <c r="A1" s="267" t="s">
        <v>214</v>
      </c>
      <c r="B1" s="304"/>
      <c r="C1" s="304"/>
      <c r="D1" s="304"/>
      <c r="E1" s="304"/>
      <c r="F1" s="304"/>
      <c r="G1" s="304"/>
      <c r="H1" s="304"/>
      <c r="I1" s="304"/>
    </row>
    <row r="2" spans="1:9" x14ac:dyDescent="0.2">
      <c r="A2" s="268" t="s">
        <v>477</v>
      </c>
      <c r="B2" s="220"/>
      <c r="C2" s="220"/>
      <c r="D2" s="220"/>
      <c r="E2" s="220"/>
      <c r="F2" s="220"/>
      <c r="G2" s="220"/>
      <c r="H2" s="220"/>
      <c r="I2" s="220"/>
    </row>
    <row r="3" spans="1:9" x14ac:dyDescent="0.2">
      <c r="A3" s="305" t="s">
        <v>361</v>
      </c>
      <c r="B3" s="306"/>
      <c r="C3" s="306"/>
      <c r="D3" s="306"/>
      <c r="E3" s="306"/>
      <c r="F3" s="306"/>
      <c r="G3" s="306"/>
      <c r="H3" s="306"/>
      <c r="I3" s="306"/>
    </row>
    <row r="4" spans="1:9" x14ac:dyDescent="0.2">
      <c r="A4" s="307" t="s">
        <v>472</v>
      </c>
      <c r="B4" s="224"/>
      <c r="C4" s="224"/>
      <c r="D4" s="224"/>
      <c r="E4" s="224"/>
      <c r="F4" s="224"/>
      <c r="G4" s="224"/>
      <c r="H4" s="224"/>
      <c r="I4" s="225"/>
    </row>
    <row r="5" spans="1:9" ht="23.25" thickBot="1" x14ac:dyDescent="0.25">
      <c r="A5" s="308" t="s">
        <v>2</v>
      </c>
      <c r="B5" s="309"/>
      <c r="C5" s="309"/>
      <c r="D5" s="309"/>
      <c r="E5" s="309"/>
      <c r="F5" s="310"/>
      <c r="G5" s="13" t="s">
        <v>115</v>
      </c>
      <c r="H5" s="31" t="s">
        <v>377</v>
      </c>
      <c r="I5" s="31" t="s">
        <v>353</v>
      </c>
    </row>
    <row r="6" spans="1:9" x14ac:dyDescent="0.2">
      <c r="A6" s="301">
        <v>1</v>
      </c>
      <c r="B6" s="302"/>
      <c r="C6" s="302"/>
      <c r="D6" s="302"/>
      <c r="E6" s="302"/>
      <c r="F6" s="303"/>
      <c r="G6" s="20">
        <v>2</v>
      </c>
      <c r="H6" s="20" t="s">
        <v>215</v>
      </c>
      <c r="I6" s="20" t="s">
        <v>216</v>
      </c>
    </row>
    <row r="7" spans="1:9" x14ac:dyDescent="0.2">
      <c r="A7" s="286" t="s">
        <v>217</v>
      </c>
      <c r="B7" s="287"/>
      <c r="C7" s="287"/>
      <c r="D7" s="287"/>
      <c r="E7" s="287"/>
      <c r="F7" s="287"/>
      <c r="G7" s="287"/>
      <c r="H7" s="287"/>
      <c r="I7" s="288"/>
    </row>
    <row r="8" spans="1:9" ht="12.75" customHeight="1" x14ac:dyDescent="0.2">
      <c r="A8" s="289" t="s">
        <v>218</v>
      </c>
      <c r="B8" s="290"/>
      <c r="C8" s="290"/>
      <c r="D8" s="290"/>
      <c r="E8" s="290"/>
      <c r="F8" s="291"/>
      <c r="G8" s="21">
        <v>1</v>
      </c>
      <c r="H8" s="32">
        <v>-113428335</v>
      </c>
      <c r="I8" s="32">
        <v>11956712</v>
      </c>
    </row>
    <row r="9" spans="1:9" ht="12.75" customHeight="1" x14ac:dyDescent="0.2">
      <c r="A9" s="295" t="s">
        <v>219</v>
      </c>
      <c r="B9" s="296"/>
      <c r="C9" s="296"/>
      <c r="D9" s="296"/>
      <c r="E9" s="296"/>
      <c r="F9" s="297"/>
      <c r="G9" s="17">
        <v>2</v>
      </c>
      <c r="H9" s="33">
        <f>H10+H11+H12+H13+H14+H15+H16+H17</f>
        <v>71230335</v>
      </c>
      <c r="I9" s="33">
        <f>I10+I11+I12+I13+I14+I15+I16+I17</f>
        <v>21069564</v>
      </c>
    </row>
    <row r="10" spans="1:9" ht="12.75" customHeight="1" x14ac:dyDescent="0.2">
      <c r="A10" s="298" t="s">
        <v>220</v>
      </c>
      <c r="B10" s="299"/>
      <c r="C10" s="299"/>
      <c r="D10" s="299"/>
      <c r="E10" s="299"/>
      <c r="F10" s="300"/>
      <c r="G10" s="22">
        <v>3</v>
      </c>
      <c r="H10" s="34">
        <v>42471684</v>
      </c>
      <c r="I10" s="34">
        <v>36168233</v>
      </c>
    </row>
    <row r="11" spans="1:9" ht="31.15" customHeight="1" x14ac:dyDescent="0.2">
      <c r="A11" s="298" t="s">
        <v>385</v>
      </c>
      <c r="B11" s="299"/>
      <c r="C11" s="299"/>
      <c r="D11" s="299"/>
      <c r="E11" s="299"/>
      <c r="F11" s="300"/>
      <c r="G11" s="22">
        <v>4</v>
      </c>
      <c r="H11" s="34">
        <v>13380005</v>
      </c>
      <c r="I11" s="34">
        <v>-1932000</v>
      </c>
    </row>
    <row r="12" spans="1:9" ht="28.15" customHeight="1" x14ac:dyDescent="0.2">
      <c r="A12" s="298" t="s">
        <v>386</v>
      </c>
      <c r="B12" s="299"/>
      <c r="C12" s="299"/>
      <c r="D12" s="299"/>
      <c r="E12" s="299"/>
      <c r="F12" s="300"/>
      <c r="G12" s="22">
        <v>5</v>
      </c>
      <c r="H12" s="34">
        <v>-4179000</v>
      </c>
      <c r="I12" s="34">
        <v>-39840010</v>
      </c>
    </row>
    <row r="13" spans="1:9" ht="12.75" customHeight="1" x14ac:dyDescent="0.2">
      <c r="A13" s="298" t="s">
        <v>221</v>
      </c>
      <c r="B13" s="299"/>
      <c r="C13" s="299"/>
      <c r="D13" s="299"/>
      <c r="E13" s="299"/>
      <c r="F13" s="300"/>
      <c r="G13" s="22">
        <v>6</v>
      </c>
      <c r="H13" s="34">
        <v>-7578450</v>
      </c>
      <c r="I13" s="34">
        <v>-1010000</v>
      </c>
    </row>
    <row r="14" spans="1:9" ht="12.75" customHeight="1" x14ac:dyDescent="0.2">
      <c r="A14" s="298" t="s">
        <v>222</v>
      </c>
      <c r="B14" s="299"/>
      <c r="C14" s="299"/>
      <c r="D14" s="299"/>
      <c r="E14" s="299"/>
      <c r="F14" s="300"/>
      <c r="G14" s="22">
        <v>7</v>
      </c>
      <c r="H14" s="34">
        <v>22056000</v>
      </c>
      <c r="I14" s="34">
        <v>17026010</v>
      </c>
    </row>
    <row r="15" spans="1:9" ht="12.75" customHeight="1" x14ac:dyDescent="0.2">
      <c r="A15" s="298" t="s">
        <v>223</v>
      </c>
      <c r="B15" s="299"/>
      <c r="C15" s="299"/>
      <c r="D15" s="299"/>
      <c r="E15" s="299"/>
      <c r="F15" s="300"/>
      <c r="G15" s="22">
        <v>8</v>
      </c>
      <c r="H15" s="34">
        <v>3900000</v>
      </c>
      <c r="I15" s="34">
        <v>5280331</v>
      </c>
    </row>
    <row r="16" spans="1:9" ht="12.75" customHeight="1" x14ac:dyDescent="0.2">
      <c r="A16" s="298" t="s">
        <v>224</v>
      </c>
      <c r="B16" s="299"/>
      <c r="C16" s="299"/>
      <c r="D16" s="299"/>
      <c r="E16" s="299"/>
      <c r="F16" s="300"/>
      <c r="G16" s="22">
        <v>9</v>
      </c>
      <c r="H16" s="34">
        <v>3464583</v>
      </c>
      <c r="I16" s="34">
        <v>4884000</v>
      </c>
    </row>
    <row r="17" spans="1:9" ht="27.6" customHeight="1" x14ac:dyDescent="0.2">
      <c r="A17" s="298" t="s">
        <v>225</v>
      </c>
      <c r="B17" s="299"/>
      <c r="C17" s="299"/>
      <c r="D17" s="299"/>
      <c r="E17" s="299"/>
      <c r="F17" s="300"/>
      <c r="G17" s="22">
        <v>10</v>
      </c>
      <c r="H17" s="34">
        <v>-2284487</v>
      </c>
      <c r="I17" s="34">
        <v>493000</v>
      </c>
    </row>
    <row r="18" spans="1:9" ht="29.45" customHeight="1" x14ac:dyDescent="0.2">
      <c r="A18" s="283" t="s">
        <v>388</v>
      </c>
      <c r="B18" s="284"/>
      <c r="C18" s="284"/>
      <c r="D18" s="284"/>
      <c r="E18" s="284"/>
      <c r="F18" s="285"/>
      <c r="G18" s="17">
        <v>11</v>
      </c>
      <c r="H18" s="33">
        <f>H8+H9</f>
        <v>-42198000</v>
      </c>
      <c r="I18" s="33">
        <f>I8+I9</f>
        <v>33026276</v>
      </c>
    </row>
    <row r="19" spans="1:9" ht="12.75" customHeight="1" x14ac:dyDescent="0.2">
      <c r="A19" s="295" t="s">
        <v>226</v>
      </c>
      <c r="B19" s="296"/>
      <c r="C19" s="296"/>
      <c r="D19" s="296"/>
      <c r="E19" s="296"/>
      <c r="F19" s="297"/>
      <c r="G19" s="17">
        <v>12</v>
      </c>
      <c r="H19" s="33">
        <f>H20+H21+H22+H23</f>
        <v>62939001</v>
      </c>
      <c r="I19" s="33">
        <f>I20+I21+I22+I23</f>
        <v>-31101320</v>
      </c>
    </row>
    <row r="20" spans="1:9" ht="12.75" customHeight="1" x14ac:dyDescent="0.2">
      <c r="A20" s="298" t="s">
        <v>227</v>
      </c>
      <c r="B20" s="299"/>
      <c r="C20" s="299"/>
      <c r="D20" s="299"/>
      <c r="E20" s="299"/>
      <c r="F20" s="300"/>
      <c r="G20" s="22">
        <v>13</v>
      </c>
      <c r="H20" s="34">
        <v>-52218994</v>
      </c>
      <c r="I20" s="34">
        <v>-23301320</v>
      </c>
    </row>
    <row r="21" spans="1:9" ht="12.75" customHeight="1" x14ac:dyDescent="0.2">
      <c r="A21" s="298" t="s">
        <v>228</v>
      </c>
      <c r="B21" s="299"/>
      <c r="C21" s="299"/>
      <c r="D21" s="299"/>
      <c r="E21" s="299"/>
      <c r="F21" s="300"/>
      <c r="G21" s="22">
        <v>14</v>
      </c>
      <c r="H21" s="34">
        <v>118103994</v>
      </c>
      <c r="I21" s="34">
        <v>-17221000</v>
      </c>
    </row>
    <row r="22" spans="1:9" ht="12.75" customHeight="1" x14ac:dyDescent="0.2">
      <c r="A22" s="298" t="s">
        <v>229</v>
      </c>
      <c r="B22" s="299"/>
      <c r="C22" s="299"/>
      <c r="D22" s="299"/>
      <c r="E22" s="299"/>
      <c r="F22" s="300"/>
      <c r="G22" s="22">
        <v>15</v>
      </c>
      <c r="H22" s="34">
        <v>-2945999</v>
      </c>
      <c r="I22" s="34">
        <v>9421000</v>
      </c>
    </row>
    <row r="23" spans="1:9" ht="12.75" customHeight="1" x14ac:dyDescent="0.2">
      <c r="A23" s="298" t="s">
        <v>230</v>
      </c>
      <c r="B23" s="299"/>
      <c r="C23" s="299"/>
      <c r="D23" s="299"/>
      <c r="E23" s="299"/>
      <c r="F23" s="300"/>
      <c r="G23" s="22">
        <v>16</v>
      </c>
      <c r="H23" s="34">
        <v>0</v>
      </c>
      <c r="I23" s="34">
        <v>0</v>
      </c>
    </row>
    <row r="24" spans="1:9" ht="12.75" customHeight="1" x14ac:dyDescent="0.2">
      <c r="A24" s="283" t="s">
        <v>231</v>
      </c>
      <c r="B24" s="284"/>
      <c r="C24" s="284"/>
      <c r="D24" s="284"/>
      <c r="E24" s="284"/>
      <c r="F24" s="285"/>
      <c r="G24" s="17">
        <v>17</v>
      </c>
      <c r="H24" s="33">
        <f>H18+H19</f>
        <v>20741001</v>
      </c>
      <c r="I24" s="33">
        <f>I18+I19</f>
        <v>1924956</v>
      </c>
    </row>
    <row r="25" spans="1:9" ht="12.75" customHeight="1" x14ac:dyDescent="0.2">
      <c r="A25" s="292" t="s">
        <v>232</v>
      </c>
      <c r="B25" s="293"/>
      <c r="C25" s="293"/>
      <c r="D25" s="293"/>
      <c r="E25" s="293"/>
      <c r="F25" s="294"/>
      <c r="G25" s="22">
        <v>18</v>
      </c>
      <c r="H25" s="34">
        <v>-18502003</v>
      </c>
      <c r="I25" s="34">
        <v>-9627000</v>
      </c>
    </row>
    <row r="26" spans="1:9" ht="12.75" customHeight="1" x14ac:dyDescent="0.2">
      <c r="A26" s="292" t="s">
        <v>233</v>
      </c>
      <c r="B26" s="293"/>
      <c r="C26" s="293"/>
      <c r="D26" s="293"/>
      <c r="E26" s="293"/>
      <c r="F26" s="294"/>
      <c r="G26" s="22">
        <v>19</v>
      </c>
      <c r="H26" s="34">
        <v>-1994996</v>
      </c>
      <c r="I26" s="34">
        <v>-1144000</v>
      </c>
    </row>
    <row r="27" spans="1:9" ht="28.9" customHeight="1" x14ac:dyDescent="0.2">
      <c r="A27" s="280" t="s">
        <v>234</v>
      </c>
      <c r="B27" s="281"/>
      <c r="C27" s="281"/>
      <c r="D27" s="281"/>
      <c r="E27" s="281"/>
      <c r="F27" s="282"/>
      <c r="G27" s="18">
        <v>20</v>
      </c>
      <c r="H27" s="35">
        <f>H24+H25+H26</f>
        <v>244002</v>
      </c>
      <c r="I27" s="35">
        <f>I24+I25+I26</f>
        <v>-8846044</v>
      </c>
    </row>
    <row r="28" spans="1:9" x14ac:dyDescent="0.2">
      <c r="A28" s="286" t="s">
        <v>235</v>
      </c>
      <c r="B28" s="287"/>
      <c r="C28" s="287"/>
      <c r="D28" s="287"/>
      <c r="E28" s="287"/>
      <c r="F28" s="287"/>
      <c r="G28" s="287"/>
      <c r="H28" s="287"/>
      <c r="I28" s="288"/>
    </row>
    <row r="29" spans="1:9" ht="23.45" customHeight="1" x14ac:dyDescent="0.2">
      <c r="A29" s="289" t="s">
        <v>236</v>
      </c>
      <c r="B29" s="290"/>
      <c r="C29" s="290"/>
      <c r="D29" s="290"/>
      <c r="E29" s="290"/>
      <c r="F29" s="291"/>
      <c r="G29" s="21">
        <v>21</v>
      </c>
      <c r="H29" s="36">
        <v>237998</v>
      </c>
      <c r="I29" s="36">
        <v>2386010</v>
      </c>
    </row>
    <row r="30" spans="1:9" ht="12.75" customHeight="1" x14ac:dyDescent="0.2">
      <c r="A30" s="292" t="s">
        <v>237</v>
      </c>
      <c r="B30" s="293"/>
      <c r="C30" s="293"/>
      <c r="D30" s="293"/>
      <c r="E30" s="293"/>
      <c r="F30" s="294"/>
      <c r="G30" s="22">
        <v>22</v>
      </c>
      <c r="H30" s="37">
        <v>868001</v>
      </c>
      <c r="I30" s="37">
        <v>111938005</v>
      </c>
    </row>
    <row r="31" spans="1:9" ht="12.75" customHeight="1" x14ac:dyDescent="0.2">
      <c r="A31" s="292" t="s">
        <v>238</v>
      </c>
      <c r="B31" s="293"/>
      <c r="C31" s="293"/>
      <c r="D31" s="293"/>
      <c r="E31" s="293"/>
      <c r="F31" s="294"/>
      <c r="G31" s="22">
        <v>23</v>
      </c>
      <c r="H31" s="37">
        <v>1978994</v>
      </c>
      <c r="I31" s="37">
        <v>754005</v>
      </c>
    </row>
    <row r="32" spans="1:9" ht="12.75" customHeight="1" x14ac:dyDescent="0.2">
      <c r="A32" s="292" t="s">
        <v>239</v>
      </c>
      <c r="B32" s="293"/>
      <c r="C32" s="293"/>
      <c r="D32" s="293"/>
      <c r="E32" s="293"/>
      <c r="F32" s="294"/>
      <c r="G32" s="22">
        <v>24</v>
      </c>
      <c r="H32" s="37">
        <v>8909006</v>
      </c>
      <c r="I32" s="37">
        <v>0</v>
      </c>
    </row>
    <row r="33" spans="1:9" ht="12.75" customHeight="1" x14ac:dyDescent="0.2">
      <c r="A33" s="292" t="s">
        <v>240</v>
      </c>
      <c r="B33" s="293"/>
      <c r="C33" s="293"/>
      <c r="D33" s="293"/>
      <c r="E33" s="293"/>
      <c r="F33" s="294"/>
      <c r="G33" s="22">
        <v>25</v>
      </c>
      <c r="H33" s="37">
        <v>1033998</v>
      </c>
      <c r="I33" s="37">
        <v>367020</v>
      </c>
    </row>
    <row r="34" spans="1:9" ht="12.75" customHeight="1" x14ac:dyDescent="0.2">
      <c r="A34" s="292" t="s">
        <v>241</v>
      </c>
      <c r="B34" s="293"/>
      <c r="C34" s="293"/>
      <c r="D34" s="293"/>
      <c r="E34" s="293"/>
      <c r="F34" s="294"/>
      <c r="G34" s="22">
        <v>26</v>
      </c>
      <c r="H34" s="37">
        <v>3096002</v>
      </c>
      <c r="I34" s="37">
        <v>0</v>
      </c>
    </row>
    <row r="35" spans="1:9" ht="27.6" customHeight="1" x14ac:dyDescent="0.2">
      <c r="A35" s="283" t="s">
        <v>242</v>
      </c>
      <c r="B35" s="284"/>
      <c r="C35" s="284"/>
      <c r="D35" s="284"/>
      <c r="E35" s="284"/>
      <c r="F35" s="285"/>
      <c r="G35" s="17">
        <v>27</v>
      </c>
      <c r="H35" s="38">
        <f>H29+H30+H31+H32+H33+H34</f>
        <v>16123999</v>
      </c>
      <c r="I35" s="38">
        <f>I29+I30+I31+I32+I33+I34</f>
        <v>115445040</v>
      </c>
    </row>
    <row r="36" spans="1:9" ht="26.45" customHeight="1" x14ac:dyDescent="0.2">
      <c r="A36" s="292" t="s">
        <v>243</v>
      </c>
      <c r="B36" s="293"/>
      <c r="C36" s="293"/>
      <c r="D36" s="293"/>
      <c r="E36" s="293"/>
      <c r="F36" s="294"/>
      <c r="G36" s="22">
        <v>28</v>
      </c>
      <c r="H36" s="37">
        <v>-33243006</v>
      </c>
      <c r="I36" s="37">
        <v>-18118000</v>
      </c>
    </row>
    <row r="37" spans="1:9" ht="12.75" customHeight="1" x14ac:dyDescent="0.2">
      <c r="A37" s="292" t="s">
        <v>244</v>
      </c>
      <c r="B37" s="293"/>
      <c r="C37" s="293"/>
      <c r="D37" s="293"/>
      <c r="E37" s="293"/>
      <c r="F37" s="294"/>
      <c r="G37" s="22">
        <v>29</v>
      </c>
      <c r="H37" s="37">
        <v>0</v>
      </c>
      <c r="I37" s="37">
        <v>0</v>
      </c>
    </row>
    <row r="38" spans="1:9" ht="26.45" customHeight="1" x14ac:dyDescent="0.2">
      <c r="A38" s="292" t="s">
        <v>245</v>
      </c>
      <c r="B38" s="293"/>
      <c r="C38" s="293"/>
      <c r="D38" s="293"/>
      <c r="E38" s="293"/>
      <c r="F38" s="294"/>
      <c r="G38" s="22">
        <v>30</v>
      </c>
      <c r="H38" s="37">
        <v>-774994</v>
      </c>
      <c r="I38" s="37">
        <v>0</v>
      </c>
    </row>
    <row r="39" spans="1:9" ht="12.75" customHeight="1" x14ac:dyDescent="0.2">
      <c r="A39" s="292" t="s">
        <v>246</v>
      </c>
      <c r="B39" s="293"/>
      <c r="C39" s="293"/>
      <c r="D39" s="293"/>
      <c r="E39" s="293"/>
      <c r="F39" s="294"/>
      <c r="G39" s="22">
        <v>31</v>
      </c>
      <c r="H39" s="37">
        <v>0</v>
      </c>
      <c r="I39" s="37">
        <v>0</v>
      </c>
    </row>
    <row r="40" spans="1:9" ht="12.75" customHeight="1" x14ac:dyDescent="0.2">
      <c r="A40" s="292" t="s">
        <v>247</v>
      </c>
      <c r="B40" s="293"/>
      <c r="C40" s="293"/>
      <c r="D40" s="293"/>
      <c r="E40" s="293"/>
      <c r="F40" s="294"/>
      <c r="G40" s="22">
        <v>32</v>
      </c>
      <c r="H40" s="37">
        <v>0</v>
      </c>
      <c r="I40" s="37">
        <v>-1457000</v>
      </c>
    </row>
    <row r="41" spans="1:9" ht="22.9" customHeight="1" x14ac:dyDescent="0.2">
      <c r="A41" s="283" t="s">
        <v>248</v>
      </c>
      <c r="B41" s="284"/>
      <c r="C41" s="284"/>
      <c r="D41" s="284"/>
      <c r="E41" s="284"/>
      <c r="F41" s="285"/>
      <c r="G41" s="17">
        <v>33</v>
      </c>
      <c r="H41" s="38">
        <f>H36+H37+H38+H39+H40</f>
        <v>-34018000</v>
      </c>
      <c r="I41" s="38">
        <f>I36+I37+I38+I39+I40</f>
        <v>-19575000</v>
      </c>
    </row>
    <row r="42" spans="1:9" ht="30.6" customHeight="1" x14ac:dyDescent="0.2">
      <c r="A42" s="280" t="s">
        <v>249</v>
      </c>
      <c r="B42" s="281"/>
      <c r="C42" s="281"/>
      <c r="D42" s="281"/>
      <c r="E42" s="281"/>
      <c r="F42" s="282"/>
      <c r="G42" s="18">
        <v>34</v>
      </c>
      <c r="H42" s="39">
        <f>H35+H41</f>
        <v>-17894001</v>
      </c>
      <c r="I42" s="39">
        <f>I35+I41</f>
        <v>95870040</v>
      </c>
    </row>
    <row r="43" spans="1:9" x14ac:dyDescent="0.2">
      <c r="A43" s="286" t="s">
        <v>250</v>
      </c>
      <c r="B43" s="287"/>
      <c r="C43" s="287"/>
      <c r="D43" s="287"/>
      <c r="E43" s="287"/>
      <c r="F43" s="287"/>
      <c r="G43" s="287"/>
      <c r="H43" s="287"/>
      <c r="I43" s="288"/>
    </row>
    <row r="44" spans="1:9" ht="12.75" customHeight="1" x14ac:dyDescent="0.2">
      <c r="A44" s="289" t="s">
        <v>251</v>
      </c>
      <c r="B44" s="290"/>
      <c r="C44" s="290"/>
      <c r="D44" s="290"/>
      <c r="E44" s="290"/>
      <c r="F44" s="291"/>
      <c r="G44" s="21">
        <v>35</v>
      </c>
      <c r="H44" s="36">
        <v>0</v>
      </c>
      <c r="I44" s="36">
        <v>0</v>
      </c>
    </row>
    <row r="45" spans="1:9" ht="27.6" customHeight="1" x14ac:dyDescent="0.2">
      <c r="A45" s="292" t="s">
        <v>252</v>
      </c>
      <c r="B45" s="293"/>
      <c r="C45" s="293"/>
      <c r="D45" s="293"/>
      <c r="E45" s="293"/>
      <c r="F45" s="294"/>
      <c r="G45" s="22">
        <v>36</v>
      </c>
      <c r="H45" s="37">
        <v>0</v>
      </c>
      <c r="I45" s="37">
        <v>0</v>
      </c>
    </row>
    <row r="46" spans="1:9" ht="12.75" customHeight="1" x14ac:dyDescent="0.2">
      <c r="A46" s="292" t="s">
        <v>253</v>
      </c>
      <c r="B46" s="293"/>
      <c r="C46" s="293"/>
      <c r="D46" s="293"/>
      <c r="E46" s="293"/>
      <c r="F46" s="294"/>
      <c r="G46" s="22">
        <v>37</v>
      </c>
      <c r="H46" s="37">
        <v>23455998</v>
      </c>
      <c r="I46" s="37">
        <v>21375020</v>
      </c>
    </row>
    <row r="47" spans="1:9" ht="12.75" customHeight="1" x14ac:dyDescent="0.2">
      <c r="A47" s="292" t="s">
        <v>254</v>
      </c>
      <c r="B47" s="293"/>
      <c r="C47" s="293"/>
      <c r="D47" s="293"/>
      <c r="E47" s="293"/>
      <c r="F47" s="294"/>
      <c r="G47" s="22">
        <v>38</v>
      </c>
      <c r="H47" s="37">
        <v>0</v>
      </c>
      <c r="I47" s="37">
        <v>0</v>
      </c>
    </row>
    <row r="48" spans="1:9" ht="25.9" customHeight="1" x14ac:dyDescent="0.2">
      <c r="A48" s="283" t="s">
        <v>255</v>
      </c>
      <c r="B48" s="284"/>
      <c r="C48" s="284"/>
      <c r="D48" s="284"/>
      <c r="E48" s="284"/>
      <c r="F48" s="285"/>
      <c r="G48" s="17">
        <v>39</v>
      </c>
      <c r="H48" s="38">
        <f>H44+H45+H46+H47</f>
        <v>23455998</v>
      </c>
      <c r="I48" s="38">
        <f>I44+I45+I46+I47</f>
        <v>21375020</v>
      </c>
    </row>
    <row r="49" spans="1:9" ht="24.6" customHeight="1" x14ac:dyDescent="0.2">
      <c r="A49" s="292" t="s">
        <v>387</v>
      </c>
      <c r="B49" s="293"/>
      <c r="C49" s="293"/>
      <c r="D49" s="293"/>
      <c r="E49" s="293"/>
      <c r="F49" s="294"/>
      <c r="G49" s="22">
        <v>40</v>
      </c>
      <c r="H49" s="37">
        <v>-30111998</v>
      </c>
      <c r="I49" s="37">
        <v>-101917000</v>
      </c>
    </row>
    <row r="50" spans="1:9" ht="12.75" customHeight="1" x14ac:dyDescent="0.2">
      <c r="A50" s="292" t="s">
        <v>256</v>
      </c>
      <c r="B50" s="293"/>
      <c r="C50" s="293"/>
      <c r="D50" s="293"/>
      <c r="E50" s="293"/>
      <c r="F50" s="294"/>
      <c r="G50" s="22">
        <v>41</v>
      </c>
      <c r="H50" s="37">
        <v>0</v>
      </c>
      <c r="I50" s="37">
        <v>0</v>
      </c>
    </row>
    <row r="51" spans="1:9" ht="12.75" customHeight="1" x14ac:dyDescent="0.2">
      <c r="A51" s="292" t="s">
        <v>257</v>
      </c>
      <c r="B51" s="293"/>
      <c r="C51" s="293"/>
      <c r="D51" s="293"/>
      <c r="E51" s="293"/>
      <c r="F51" s="294"/>
      <c r="G51" s="22">
        <v>42</v>
      </c>
      <c r="H51" s="37">
        <v>-15679002</v>
      </c>
      <c r="I51" s="37">
        <v>-9941000</v>
      </c>
    </row>
    <row r="52" spans="1:9" ht="26.45" customHeight="1" x14ac:dyDescent="0.2">
      <c r="A52" s="292" t="s">
        <v>258</v>
      </c>
      <c r="B52" s="293"/>
      <c r="C52" s="293"/>
      <c r="D52" s="293"/>
      <c r="E52" s="293"/>
      <c r="F52" s="294"/>
      <c r="G52" s="22">
        <v>43</v>
      </c>
      <c r="H52" s="37">
        <v>0</v>
      </c>
      <c r="I52" s="37">
        <v>0</v>
      </c>
    </row>
    <row r="53" spans="1:9" ht="12.75" customHeight="1" x14ac:dyDescent="0.2">
      <c r="A53" s="292" t="s">
        <v>259</v>
      </c>
      <c r="B53" s="293"/>
      <c r="C53" s="293"/>
      <c r="D53" s="293"/>
      <c r="E53" s="293"/>
      <c r="F53" s="294"/>
      <c r="G53" s="22">
        <v>44</v>
      </c>
      <c r="H53" s="37">
        <v>-1214099</v>
      </c>
      <c r="I53" s="37">
        <v>-1201000</v>
      </c>
    </row>
    <row r="54" spans="1:9" ht="27.6" customHeight="1" x14ac:dyDescent="0.2">
      <c r="A54" s="283" t="s">
        <v>260</v>
      </c>
      <c r="B54" s="284"/>
      <c r="C54" s="284"/>
      <c r="D54" s="284"/>
      <c r="E54" s="284"/>
      <c r="F54" s="285"/>
      <c r="G54" s="17">
        <v>45</v>
      </c>
      <c r="H54" s="38">
        <f>H49+H50+H51+H52+H53</f>
        <v>-47005099</v>
      </c>
      <c r="I54" s="38">
        <f>I49+I50+I51+I52+I53</f>
        <v>-113059000</v>
      </c>
    </row>
    <row r="55" spans="1:9" ht="27.6" customHeight="1" x14ac:dyDescent="0.2">
      <c r="A55" s="274" t="s">
        <v>261</v>
      </c>
      <c r="B55" s="275"/>
      <c r="C55" s="275"/>
      <c r="D55" s="275"/>
      <c r="E55" s="275"/>
      <c r="F55" s="276"/>
      <c r="G55" s="17">
        <v>46</v>
      </c>
      <c r="H55" s="38">
        <f>H48+H54</f>
        <v>-23549101</v>
      </c>
      <c r="I55" s="38">
        <f>I48+I54</f>
        <v>-91683980</v>
      </c>
    </row>
    <row r="56" spans="1:9" x14ac:dyDescent="0.2">
      <c r="A56" s="211" t="s">
        <v>262</v>
      </c>
      <c r="B56" s="212"/>
      <c r="C56" s="212"/>
      <c r="D56" s="212"/>
      <c r="E56" s="212"/>
      <c r="F56" s="213"/>
      <c r="G56" s="22">
        <v>47</v>
      </c>
      <c r="H56" s="37">
        <v>0</v>
      </c>
      <c r="I56" s="37">
        <v>0</v>
      </c>
    </row>
    <row r="57" spans="1:9" ht="27" customHeight="1" x14ac:dyDescent="0.2">
      <c r="A57" s="274" t="s">
        <v>263</v>
      </c>
      <c r="B57" s="275"/>
      <c r="C57" s="275"/>
      <c r="D57" s="275"/>
      <c r="E57" s="275"/>
      <c r="F57" s="276"/>
      <c r="G57" s="17">
        <v>48</v>
      </c>
      <c r="H57" s="38">
        <f>H27+H42+H55+H56</f>
        <v>-41199100</v>
      </c>
      <c r="I57" s="38">
        <f>I27+I42+I55+I56</f>
        <v>-4659984</v>
      </c>
    </row>
    <row r="58" spans="1:9" ht="15.6" customHeight="1" x14ac:dyDescent="0.2">
      <c r="A58" s="277" t="s">
        <v>264</v>
      </c>
      <c r="B58" s="278"/>
      <c r="C58" s="278"/>
      <c r="D58" s="278"/>
      <c r="E58" s="278"/>
      <c r="F58" s="279"/>
      <c r="G58" s="22">
        <v>49</v>
      </c>
      <c r="H58" s="37">
        <v>107378391</v>
      </c>
      <c r="I58" s="37">
        <f>H59</f>
        <v>66179291</v>
      </c>
    </row>
    <row r="59" spans="1:9" ht="28.9" customHeight="1" x14ac:dyDescent="0.2">
      <c r="A59" s="280" t="s">
        <v>265</v>
      </c>
      <c r="B59" s="281"/>
      <c r="C59" s="281"/>
      <c r="D59" s="281"/>
      <c r="E59" s="281"/>
      <c r="F59" s="282"/>
      <c r="G59" s="18">
        <v>50</v>
      </c>
      <c r="H59" s="39">
        <f>H57+H58</f>
        <v>66179291</v>
      </c>
      <c r="I59" s="39">
        <f>I57+I58</f>
        <v>61519307</v>
      </c>
    </row>
  </sheetData>
  <mergeCells count="59">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I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I43"/>
    <mergeCell ref="A44:F44"/>
    <mergeCell ref="A45:F45"/>
    <mergeCell ref="A46:F46"/>
    <mergeCell ref="A47:F47"/>
    <mergeCell ref="A48:F48"/>
    <mergeCell ref="A49:F49"/>
    <mergeCell ref="A50:F50"/>
    <mergeCell ref="A51:F51"/>
    <mergeCell ref="A52:F52"/>
    <mergeCell ref="A53:F53"/>
    <mergeCell ref="A55:F55"/>
    <mergeCell ref="A56:F56"/>
    <mergeCell ref="A57:F57"/>
    <mergeCell ref="A58:F58"/>
    <mergeCell ref="A59:F59"/>
  </mergeCells>
  <dataValidations count="5">
    <dataValidation type="whole" operator="greaterThanOrEqual" allowBlank="1" showInputMessage="1" showErrorMessage="1" errorTitle="Pogrešan upis" error="Dopušten je upis samo pozitivnih cjelobrojnih vrijednosti ili nule" sqref="H10:I10 H14:I14 H29:I35 H44:I48 H58:I59" xr:uid="{0EA629C0-1FDE-462A-B1BE-B9537FBC9A46}">
      <formula1>0</formula1>
    </dataValidation>
    <dataValidation type="whole" operator="lessThanOrEqual" allowBlank="1" showInputMessage="1" showErrorMessage="1" errorTitle="Pogrešan upis" error="Dopušten je upis samo negativnih cjelobrojnih vrijednosti ili nule" sqref="H13:I13 H25:I25 H36:I38 H40:I41 H49:I54" xr:uid="{8E9FB987-06D8-46B7-908C-7CD3B1BBED39}">
      <formula1>0</formula1>
    </dataValidation>
    <dataValidation type="whole" operator="notEqual" allowBlank="1" showInputMessage="1" showErrorMessage="1" errorTitle="Pogrešan upis" error="Dopušten je upis samo cjelobrojnih vrijednosti ili nule" sqref="H39:I39 H55:I57 H42:I42 H8:I27" xr:uid="{A4485864-AC2A-41E8-A6F4-F1138F54A8C2}">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A7266431-8957-4148-AB18-054807D4BDFD}">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412BD1A2-8555-4CCD-A7A3-1421B3B70E16}">
      <formula1>0</formula1>
    </dataValidation>
  </dataValidations>
  <pageMargins left="0.7" right="0.7" top="0.75" bottom="0.75" header="0.3" footer="0.3"/>
  <pageSetup paperSize="9" scale="92" orientation="portrait"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13" zoomScale="110" zoomScaleNormal="100" workbookViewId="0">
      <selection activeCell="H50" sqref="H50:I50"/>
    </sheetView>
  </sheetViews>
  <sheetFormatPr defaultRowHeight="12.75" x14ac:dyDescent="0.2"/>
  <cols>
    <col min="1" max="7" width="9.140625" style="11"/>
    <col min="8" max="9" width="14.85546875" style="40"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67" t="s">
        <v>266</v>
      </c>
      <c r="B1" s="304"/>
      <c r="C1" s="304"/>
      <c r="D1" s="304"/>
      <c r="E1" s="304"/>
      <c r="F1" s="304"/>
      <c r="G1" s="304"/>
      <c r="H1" s="304"/>
      <c r="I1" s="304"/>
    </row>
    <row r="2" spans="1:9" ht="12.75" customHeight="1" x14ac:dyDescent="0.2">
      <c r="A2" s="268" t="s">
        <v>409</v>
      </c>
      <c r="B2" s="220"/>
      <c r="C2" s="220"/>
      <c r="D2" s="220"/>
      <c r="E2" s="220"/>
      <c r="F2" s="220"/>
      <c r="G2" s="220"/>
      <c r="H2" s="220"/>
      <c r="I2" s="220"/>
    </row>
    <row r="3" spans="1:9" x14ac:dyDescent="0.2">
      <c r="A3" s="305" t="s">
        <v>361</v>
      </c>
      <c r="B3" s="316"/>
      <c r="C3" s="316"/>
      <c r="D3" s="316"/>
      <c r="E3" s="316"/>
      <c r="F3" s="316"/>
      <c r="G3" s="316"/>
      <c r="H3" s="316"/>
      <c r="I3" s="316"/>
    </row>
    <row r="4" spans="1:9" x14ac:dyDescent="0.2">
      <c r="A4" s="307" t="s">
        <v>410</v>
      </c>
      <c r="B4" s="224"/>
      <c r="C4" s="224"/>
      <c r="D4" s="224"/>
      <c r="E4" s="224"/>
      <c r="F4" s="224"/>
      <c r="G4" s="224"/>
      <c r="H4" s="224"/>
      <c r="I4" s="225"/>
    </row>
    <row r="5" spans="1:9" ht="34.5" thickBot="1" x14ac:dyDescent="0.25">
      <c r="A5" s="308" t="s">
        <v>2</v>
      </c>
      <c r="B5" s="309"/>
      <c r="C5" s="309"/>
      <c r="D5" s="309"/>
      <c r="E5" s="309"/>
      <c r="F5" s="310"/>
      <c r="G5" s="12" t="s">
        <v>115</v>
      </c>
      <c r="H5" s="31" t="s">
        <v>377</v>
      </c>
      <c r="I5" s="31" t="s">
        <v>353</v>
      </c>
    </row>
    <row r="6" spans="1:9" x14ac:dyDescent="0.2">
      <c r="A6" s="301">
        <v>1</v>
      </c>
      <c r="B6" s="302"/>
      <c r="C6" s="302"/>
      <c r="D6" s="302"/>
      <c r="E6" s="302"/>
      <c r="F6" s="303"/>
      <c r="G6" s="14">
        <v>2</v>
      </c>
      <c r="H6" s="20" t="s">
        <v>215</v>
      </c>
      <c r="I6" s="20" t="s">
        <v>216</v>
      </c>
    </row>
    <row r="7" spans="1:9" x14ac:dyDescent="0.2">
      <c r="A7" s="286" t="s">
        <v>217</v>
      </c>
      <c r="B7" s="312"/>
      <c r="C7" s="312"/>
      <c r="D7" s="312"/>
      <c r="E7" s="312"/>
      <c r="F7" s="312"/>
      <c r="G7" s="312"/>
      <c r="H7" s="312"/>
      <c r="I7" s="313"/>
    </row>
    <row r="8" spans="1:9" x14ac:dyDescent="0.2">
      <c r="A8" s="315" t="s">
        <v>267</v>
      </c>
      <c r="B8" s="315"/>
      <c r="C8" s="315"/>
      <c r="D8" s="315"/>
      <c r="E8" s="315"/>
      <c r="F8" s="315"/>
      <c r="G8" s="15">
        <v>1</v>
      </c>
      <c r="H8" s="36">
        <v>0</v>
      </c>
      <c r="I8" s="36">
        <v>0</v>
      </c>
    </row>
    <row r="9" spans="1:9" x14ac:dyDescent="0.2">
      <c r="A9" s="253" t="s">
        <v>268</v>
      </c>
      <c r="B9" s="253"/>
      <c r="C9" s="253"/>
      <c r="D9" s="253"/>
      <c r="E9" s="253"/>
      <c r="F9" s="253"/>
      <c r="G9" s="16">
        <v>2</v>
      </c>
      <c r="H9" s="36">
        <v>0</v>
      </c>
      <c r="I9" s="36">
        <v>0</v>
      </c>
    </row>
    <row r="10" spans="1:9" x14ac:dyDescent="0.2">
      <c r="A10" s="253" t="s">
        <v>269</v>
      </c>
      <c r="B10" s="253"/>
      <c r="C10" s="253"/>
      <c r="D10" s="253"/>
      <c r="E10" s="253"/>
      <c r="F10" s="253"/>
      <c r="G10" s="16">
        <v>3</v>
      </c>
      <c r="H10" s="36">
        <v>0</v>
      </c>
      <c r="I10" s="36">
        <v>0</v>
      </c>
    </row>
    <row r="11" spans="1:9" x14ac:dyDescent="0.2">
      <c r="A11" s="253" t="s">
        <v>270</v>
      </c>
      <c r="B11" s="253"/>
      <c r="C11" s="253"/>
      <c r="D11" s="253"/>
      <c r="E11" s="253"/>
      <c r="F11" s="253"/>
      <c r="G11" s="16">
        <v>4</v>
      </c>
      <c r="H11" s="36">
        <v>0</v>
      </c>
      <c r="I11" s="36">
        <v>0</v>
      </c>
    </row>
    <row r="12" spans="1:9" x14ac:dyDescent="0.2">
      <c r="A12" s="253" t="s">
        <v>271</v>
      </c>
      <c r="B12" s="253"/>
      <c r="C12" s="253"/>
      <c r="D12" s="253"/>
      <c r="E12" s="253"/>
      <c r="F12" s="253"/>
      <c r="G12" s="16">
        <v>5</v>
      </c>
      <c r="H12" s="36">
        <v>0</v>
      </c>
      <c r="I12" s="36">
        <v>0</v>
      </c>
    </row>
    <row r="13" spans="1:9" x14ac:dyDescent="0.2">
      <c r="A13" s="253" t="s">
        <v>272</v>
      </c>
      <c r="B13" s="253"/>
      <c r="C13" s="253"/>
      <c r="D13" s="253"/>
      <c r="E13" s="253"/>
      <c r="F13" s="253"/>
      <c r="G13" s="16">
        <v>6</v>
      </c>
      <c r="H13" s="36">
        <v>0</v>
      </c>
      <c r="I13" s="36">
        <v>0</v>
      </c>
    </row>
    <row r="14" spans="1:9" x14ac:dyDescent="0.2">
      <c r="A14" s="253" t="s">
        <v>273</v>
      </c>
      <c r="B14" s="253"/>
      <c r="C14" s="253"/>
      <c r="D14" s="253"/>
      <c r="E14" s="253"/>
      <c r="F14" s="253"/>
      <c r="G14" s="16">
        <v>7</v>
      </c>
      <c r="H14" s="36">
        <v>0</v>
      </c>
      <c r="I14" s="36">
        <v>0</v>
      </c>
    </row>
    <row r="15" spans="1:9" x14ac:dyDescent="0.2">
      <c r="A15" s="253" t="s">
        <v>274</v>
      </c>
      <c r="B15" s="253"/>
      <c r="C15" s="253"/>
      <c r="D15" s="253"/>
      <c r="E15" s="253"/>
      <c r="F15" s="253"/>
      <c r="G15" s="16">
        <v>8</v>
      </c>
      <c r="H15" s="36">
        <v>0</v>
      </c>
      <c r="I15" s="36">
        <v>0</v>
      </c>
    </row>
    <row r="16" spans="1:9" x14ac:dyDescent="0.2">
      <c r="A16" s="255" t="s">
        <v>275</v>
      </c>
      <c r="B16" s="255"/>
      <c r="C16" s="255"/>
      <c r="D16" s="255"/>
      <c r="E16" s="255"/>
      <c r="F16" s="255"/>
      <c r="G16" s="17">
        <v>9</v>
      </c>
      <c r="H16" s="38">
        <f>SUM(H8:H15)</f>
        <v>0</v>
      </c>
      <c r="I16" s="38">
        <f>SUM(I8:I15)</f>
        <v>0</v>
      </c>
    </row>
    <row r="17" spans="1:9" x14ac:dyDescent="0.2">
      <c r="A17" s="253" t="s">
        <v>276</v>
      </c>
      <c r="B17" s="253"/>
      <c r="C17" s="253"/>
      <c r="D17" s="253"/>
      <c r="E17" s="253"/>
      <c r="F17" s="253"/>
      <c r="G17" s="16">
        <v>10</v>
      </c>
      <c r="H17" s="36">
        <v>0</v>
      </c>
      <c r="I17" s="36">
        <v>0</v>
      </c>
    </row>
    <row r="18" spans="1:9" x14ac:dyDescent="0.2">
      <c r="A18" s="253" t="s">
        <v>277</v>
      </c>
      <c r="B18" s="253"/>
      <c r="C18" s="253"/>
      <c r="D18" s="253"/>
      <c r="E18" s="253"/>
      <c r="F18" s="253"/>
      <c r="G18" s="16">
        <v>11</v>
      </c>
      <c r="H18" s="36">
        <v>0</v>
      </c>
      <c r="I18" s="36">
        <v>0</v>
      </c>
    </row>
    <row r="19" spans="1:9" ht="25.9" customHeight="1" x14ac:dyDescent="0.2">
      <c r="A19" s="314" t="s">
        <v>278</v>
      </c>
      <c r="B19" s="314"/>
      <c r="C19" s="314"/>
      <c r="D19" s="314"/>
      <c r="E19" s="314"/>
      <c r="F19" s="314"/>
      <c r="G19" s="18">
        <v>12</v>
      </c>
      <c r="H19" s="39">
        <f>H16+H17+H18</f>
        <v>0</v>
      </c>
      <c r="I19" s="39">
        <f>I16+I17+I18</f>
        <v>0</v>
      </c>
    </row>
    <row r="20" spans="1:9" x14ac:dyDescent="0.2">
      <c r="A20" s="286" t="s">
        <v>235</v>
      </c>
      <c r="B20" s="312"/>
      <c r="C20" s="312"/>
      <c r="D20" s="312"/>
      <c r="E20" s="312"/>
      <c r="F20" s="312"/>
      <c r="G20" s="312"/>
      <c r="H20" s="312"/>
      <c r="I20" s="313"/>
    </row>
    <row r="21" spans="1:9" ht="26.45" customHeight="1" x14ac:dyDescent="0.2">
      <c r="A21" s="315" t="s">
        <v>279</v>
      </c>
      <c r="B21" s="315"/>
      <c r="C21" s="315"/>
      <c r="D21" s="315"/>
      <c r="E21" s="315"/>
      <c r="F21" s="315"/>
      <c r="G21" s="15">
        <v>13</v>
      </c>
      <c r="H21" s="36">
        <v>0</v>
      </c>
      <c r="I21" s="36">
        <v>0</v>
      </c>
    </row>
    <row r="22" spans="1:9" x14ac:dyDescent="0.2">
      <c r="A22" s="253" t="s">
        <v>280</v>
      </c>
      <c r="B22" s="253"/>
      <c r="C22" s="253"/>
      <c r="D22" s="253"/>
      <c r="E22" s="253"/>
      <c r="F22" s="253"/>
      <c r="G22" s="16">
        <v>14</v>
      </c>
      <c r="H22" s="36">
        <v>0</v>
      </c>
      <c r="I22" s="36">
        <v>0</v>
      </c>
    </row>
    <row r="23" spans="1:9" x14ac:dyDescent="0.2">
      <c r="A23" s="253" t="s">
        <v>281</v>
      </c>
      <c r="B23" s="253"/>
      <c r="C23" s="253"/>
      <c r="D23" s="253"/>
      <c r="E23" s="253"/>
      <c r="F23" s="253"/>
      <c r="G23" s="16">
        <v>15</v>
      </c>
      <c r="H23" s="36">
        <v>0</v>
      </c>
      <c r="I23" s="36">
        <v>0</v>
      </c>
    </row>
    <row r="24" spans="1:9" x14ac:dyDescent="0.2">
      <c r="A24" s="253" t="s">
        <v>282</v>
      </c>
      <c r="B24" s="253"/>
      <c r="C24" s="253"/>
      <c r="D24" s="253"/>
      <c r="E24" s="253"/>
      <c r="F24" s="253"/>
      <c r="G24" s="16">
        <v>16</v>
      </c>
      <c r="H24" s="36">
        <v>0</v>
      </c>
      <c r="I24" s="36">
        <v>0</v>
      </c>
    </row>
    <row r="25" spans="1:9" x14ac:dyDescent="0.2">
      <c r="A25" s="253" t="s">
        <v>283</v>
      </c>
      <c r="B25" s="253"/>
      <c r="C25" s="253"/>
      <c r="D25" s="253"/>
      <c r="E25" s="253"/>
      <c r="F25" s="253"/>
      <c r="G25" s="16">
        <v>17</v>
      </c>
      <c r="H25" s="36">
        <v>0</v>
      </c>
      <c r="I25" s="36">
        <v>0</v>
      </c>
    </row>
    <row r="26" spans="1:9" x14ac:dyDescent="0.2">
      <c r="A26" s="253" t="s">
        <v>284</v>
      </c>
      <c r="B26" s="253"/>
      <c r="C26" s="253"/>
      <c r="D26" s="253"/>
      <c r="E26" s="253"/>
      <c r="F26" s="253"/>
      <c r="G26" s="16">
        <v>18</v>
      </c>
      <c r="H26" s="36">
        <v>0</v>
      </c>
      <c r="I26" s="36">
        <v>0</v>
      </c>
    </row>
    <row r="27" spans="1:9" ht="25.15" customHeight="1" x14ac:dyDescent="0.2">
      <c r="A27" s="255" t="s">
        <v>285</v>
      </c>
      <c r="B27" s="255"/>
      <c r="C27" s="255"/>
      <c r="D27" s="255"/>
      <c r="E27" s="255"/>
      <c r="F27" s="255"/>
      <c r="G27" s="17">
        <v>19</v>
      </c>
      <c r="H27" s="38">
        <f>SUM(H21:H26)</f>
        <v>0</v>
      </c>
      <c r="I27" s="38">
        <f>SUM(I21:I26)</f>
        <v>0</v>
      </c>
    </row>
    <row r="28" spans="1:9" ht="21" customHeight="1" x14ac:dyDescent="0.2">
      <c r="A28" s="253" t="s">
        <v>286</v>
      </c>
      <c r="B28" s="253"/>
      <c r="C28" s="253"/>
      <c r="D28" s="253"/>
      <c r="E28" s="253"/>
      <c r="F28" s="253"/>
      <c r="G28" s="16">
        <v>20</v>
      </c>
      <c r="H28" s="36">
        <v>0</v>
      </c>
      <c r="I28" s="36">
        <v>0</v>
      </c>
    </row>
    <row r="29" spans="1:9" x14ac:dyDescent="0.2">
      <c r="A29" s="253" t="s">
        <v>287</v>
      </c>
      <c r="B29" s="253"/>
      <c r="C29" s="253"/>
      <c r="D29" s="253"/>
      <c r="E29" s="253"/>
      <c r="F29" s="253"/>
      <c r="G29" s="16">
        <v>21</v>
      </c>
      <c r="H29" s="36">
        <v>0</v>
      </c>
      <c r="I29" s="36">
        <v>0</v>
      </c>
    </row>
    <row r="30" spans="1:9" x14ac:dyDescent="0.2">
      <c r="A30" s="253" t="s">
        <v>288</v>
      </c>
      <c r="B30" s="253"/>
      <c r="C30" s="253"/>
      <c r="D30" s="253"/>
      <c r="E30" s="253"/>
      <c r="F30" s="253"/>
      <c r="G30" s="16">
        <v>22</v>
      </c>
      <c r="H30" s="36">
        <v>0</v>
      </c>
      <c r="I30" s="36">
        <v>0</v>
      </c>
    </row>
    <row r="31" spans="1:9" x14ac:dyDescent="0.2">
      <c r="A31" s="253" t="s">
        <v>289</v>
      </c>
      <c r="B31" s="253"/>
      <c r="C31" s="253"/>
      <c r="D31" s="253"/>
      <c r="E31" s="253"/>
      <c r="F31" s="253"/>
      <c r="G31" s="16">
        <v>23</v>
      </c>
      <c r="H31" s="36">
        <v>0</v>
      </c>
      <c r="I31" s="36">
        <v>0</v>
      </c>
    </row>
    <row r="32" spans="1:9" x14ac:dyDescent="0.2">
      <c r="A32" s="253" t="s">
        <v>290</v>
      </c>
      <c r="B32" s="253"/>
      <c r="C32" s="253"/>
      <c r="D32" s="253"/>
      <c r="E32" s="253"/>
      <c r="F32" s="253"/>
      <c r="G32" s="16">
        <v>24</v>
      </c>
      <c r="H32" s="36">
        <v>0</v>
      </c>
      <c r="I32" s="36">
        <v>0</v>
      </c>
    </row>
    <row r="33" spans="1:9" ht="28.9" customHeight="1" x14ac:dyDescent="0.2">
      <c r="A33" s="255" t="s">
        <v>291</v>
      </c>
      <c r="B33" s="255"/>
      <c r="C33" s="255"/>
      <c r="D33" s="255"/>
      <c r="E33" s="255"/>
      <c r="F33" s="255"/>
      <c r="G33" s="17">
        <v>25</v>
      </c>
      <c r="H33" s="38">
        <f>SUM(H28:H32)</f>
        <v>0</v>
      </c>
      <c r="I33" s="38">
        <f>SUM(I28:I32)</f>
        <v>0</v>
      </c>
    </row>
    <row r="34" spans="1:9" ht="26.45" customHeight="1" x14ac:dyDescent="0.2">
      <c r="A34" s="314" t="s">
        <v>292</v>
      </c>
      <c r="B34" s="314"/>
      <c r="C34" s="314"/>
      <c r="D34" s="314"/>
      <c r="E34" s="314"/>
      <c r="F34" s="314"/>
      <c r="G34" s="18">
        <v>26</v>
      </c>
      <c r="H34" s="39">
        <f>H27+H33</f>
        <v>0</v>
      </c>
      <c r="I34" s="39">
        <f>I27+I33</f>
        <v>0</v>
      </c>
    </row>
    <row r="35" spans="1:9" x14ac:dyDescent="0.2">
      <c r="A35" s="286" t="s">
        <v>250</v>
      </c>
      <c r="B35" s="312"/>
      <c r="C35" s="312"/>
      <c r="D35" s="312"/>
      <c r="E35" s="312"/>
      <c r="F35" s="312"/>
      <c r="G35" s="312">
        <v>0</v>
      </c>
      <c r="H35" s="312"/>
      <c r="I35" s="313"/>
    </row>
    <row r="36" spans="1:9" x14ac:dyDescent="0.2">
      <c r="A36" s="311" t="s">
        <v>293</v>
      </c>
      <c r="B36" s="311"/>
      <c r="C36" s="311"/>
      <c r="D36" s="311"/>
      <c r="E36" s="311"/>
      <c r="F36" s="311"/>
      <c r="G36" s="15">
        <v>27</v>
      </c>
      <c r="H36" s="36">
        <v>0</v>
      </c>
      <c r="I36" s="36">
        <v>0</v>
      </c>
    </row>
    <row r="37" spans="1:9" ht="21.6" customHeight="1" x14ac:dyDescent="0.2">
      <c r="A37" s="205" t="s">
        <v>294</v>
      </c>
      <c r="B37" s="205"/>
      <c r="C37" s="205"/>
      <c r="D37" s="205"/>
      <c r="E37" s="205"/>
      <c r="F37" s="205"/>
      <c r="G37" s="16">
        <v>28</v>
      </c>
      <c r="H37" s="36">
        <v>0</v>
      </c>
      <c r="I37" s="36">
        <v>0</v>
      </c>
    </row>
    <row r="38" spans="1:9" x14ac:dyDescent="0.2">
      <c r="A38" s="205" t="s">
        <v>295</v>
      </c>
      <c r="B38" s="205"/>
      <c r="C38" s="205"/>
      <c r="D38" s="205"/>
      <c r="E38" s="205"/>
      <c r="F38" s="205"/>
      <c r="G38" s="16">
        <v>29</v>
      </c>
      <c r="H38" s="36">
        <v>0</v>
      </c>
      <c r="I38" s="36">
        <v>0</v>
      </c>
    </row>
    <row r="39" spans="1:9" x14ac:dyDescent="0.2">
      <c r="A39" s="205" t="s">
        <v>296</v>
      </c>
      <c r="B39" s="205"/>
      <c r="C39" s="205"/>
      <c r="D39" s="205"/>
      <c r="E39" s="205"/>
      <c r="F39" s="205"/>
      <c r="G39" s="16">
        <v>30</v>
      </c>
      <c r="H39" s="36">
        <v>0</v>
      </c>
      <c r="I39" s="36">
        <v>0</v>
      </c>
    </row>
    <row r="40" spans="1:9" ht="26.45" customHeight="1" x14ac:dyDescent="0.2">
      <c r="A40" s="255" t="s">
        <v>297</v>
      </c>
      <c r="B40" s="255"/>
      <c r="C40" s="255"/>
      <c r="D40" s="255"/>
      <c r="E40" s="255"/>
      <c r="F40" s="255"/>
      <c r="G40" s="17">
        <v>31</v>
      </c>
      <c r="H40" s="38">
        <f>H39+H38+H37+H36</f>
        <v>0</v>
      </c>
      <c r="I40" s="38">
        <f>I39+I38+I37+I36</f>
        <v>0</v>
      </c>
    </row>
    <row r="41" spans="1:9" ht="22.9" customHeight="1" x14ac:dyDescent="0.2">
      <c r="A41" s="205" t="s">
        <v>298</v>
      </c>
      <c r="B41" s="205"/>
      <c r="C41" s="205"/>
      <c r="D41" s="205"/>
      <c r="E41" s="205"/>
      <c r="F41" s="205"/>
      <c r="G41" s="16">
        <v>32</v>
      </c>
      <c r="H41" s="36">
        <v>0</v>
      </c>
      <c r="I41" s="36">
        <v>0</v>
      </c>
    </row>
    <row r="42" spans="1:9" x14ac:dyDescent="0.2">
      <c r="A42" s="205" t="s">
        <v>299</v>
      </c>
      <c r="B42" s="205"/>
      <c r="C42" s="205"/>
      <c r="D42" s="205"/>
      <c r="E42" s="205"/>
      <c r="F42" s="205"/>
      <c r="G42" s="16">
        <v>33</v>
      </c>
      <c r="H42" s="36">
        <v>0</v>
      </c>
      <c r="I42" s="36">
        <v>0</v>
      </c>
    </row>
    <row r="43" spans="1:9" x14ac:dyDescent="0.2">
      <c r="A43" s="205" t="s">
        <v>300</v>
      </c>
      <c r="B43" s="205"/>
      <c r="C43" s="205"/>
      <c r="D43" s="205"/>
      <c r="E43" s="205"/>
      <c r="F43" s="205"/>
      <c r="G43" s="16">
        <v>34</v>
      </c>
      <c r="H43" s="36">
        <v>0</v>
      </c>
      <c r="I43" s="36">
        <v>0</v>
      </c>
    </row>
    <row r="44" spans="1:9" ht="25.15" customHeight="1" x14ac:dyDescent="0.2">
      <c r="A44" s="205" t="s">
        <v>301</v>
      </c>
      <c r="B44" s="205"/>
      <c r="C44" s="205"/>
      <c r="D44" s="205"/>
      <c r="E44" s="205"/>
      <c r="F44" s="205"/>
      <c r="G44" s="16">
        <v>35</v>
      </c>
      <c r="H44" s="36">
        <v>0</v>
      </c>
      <c r="I44" s="36">
        <v>0</v>
      </c>
    </row>
    <row r="45" spans="1:9" x14ac:dyDescent="0.2">
      <c r="A45" s="205" t="s">
        <v>302</v>
      </c>
      <c r="B45" s="205"/>
      <c r="C45" s="205"/>
      <c r="D45" s="205"/>
      <c r="E45" s="205"/>
      <c r="F45" s="205"/>
      <c r="G45" s="16">
        <v>36</v>
      </c>
      <c r="H45" s="36">
        <v>0</v>
      </c>
      <c r="I45" s="36">
        <v>0</v>
      </c>
    </row>
    <row r="46" spans="1:9" ht="25.15" customHeight="1" x14ac:dyDescent="0.2">
      <c r="A46" s="255" t="s">
        <v>303</v>
      </c>
      <c r="B46" s="255"/>
      <c r="C46" s="255"/>
      <c r="D46" s="255"/>
      <c r="E46" s="255"/>
      <c r="F46" s="255"/>
      <c r="G46" s="17">
        <v>37</v>
      </c>
      <c r="H46" s="38">
        <f>H45+H44+H43+H42+H41</f>
        <v>0</v>
      </c>
      <c r="I46" s="38">
        <f>I45+I44+I43+I42+I41</f>
        <v>0</v>
      </c>
    </row>
    <row r="47" spans="1:9" ht="28.15" customHeight="1" x14ac:dyDescent="0.2">
      <c r="A47" s="258" t="s">
        <v>304</v>
      </c>
      <c r="B47" s="258"/>
      <c r="C47" s="258"/>
      <c r="D47" s="258"/>
      <c r="E47" s="258"/>
      <c r="F47" s="258"/>
      <c r="G47" s="17">
        <v>38</v>
      </c>
      <c r="H47" s="38">
        <f>H46+H40</f>
        <v>0</v>
      </c>
      <c r="I47" s="38">
        <f>I46+I40</f>
        <v>0</v>
      </c>
    </row>
    <row r="48" spans="1:9" x14ac:dyDescent="0.2">
      <c r="A48" s="253" t="s">
        <v>305</v>
      </c>
      <c r="B48" s="253"/>
      <c r="C48" s="253"/>
      <c r="D48" s="253"/>
      <c r="E48" s="253"/>
      <c r="F48" s="253"/>
      <c r="G48" s="16">
        <v>39</v>
      </c>
      <c r="H48" s="36">
        <v>0</v>
      </c>
      <c r="I48" s="36">
        <v>0</v>
      </c>
    </row>
    <row r="49" spans="1:9" ht="24.6" customHeight="1" x14ac:dyDescent="0.2">
      <c r="A49" s="258" t="s">
        <v>306</v>
      </c>
      <c r="B49" s="258"/>
      <c r="C49" s="258"/>
      <c r="D49" s="258"/>
      <c r="E49" s="258"/>
      <c r="F49" s="258"/>
      <c r="G49" s="17">
        <v>40</v>
      </c>
      <c r="H49" s="38">
        <f>H19+H34+H47+H48</f>
        <v>0</v>
      </c>
      <c r="I49" s="38">
        <f>I19+I34+I47+I48</f>
        <v>0</v>
      </c>
    </row>
    <row r="50" spans="1:9" x14ac:dyDescent="0.2">
      <c r="A50" s="318" t="s">
        <v>264</v>
      </c>
      <c r="B50" s="318"/>
      <c r="C50" s="318"/>
      <c r="D50" s="318"/>
      <c r="E50" s="318"/>
      <c r="F50" s="318"/>
      <c r="G50" s="16">
        <v>41</v>
      </c>
      <c r="H50" s="36">
        <v>0</v>
      </c>
      <c r="I50" s="36">
        <v>0</v>
      </c>
    </row>
    <row r="51" spans="1:9" ht="28.9" customHeight="1" x14ac:dyDescent="0.2">
      <c r="A51" s="317" t="s">
        <v>307</v>
      </c>
      <c r="B51" s="317"/>
      <c r="C51" s="317"/>
      <c r="D51" s="317"/>
      <c r="E51" s="317"/>
      <c r="F51" s="317"/>
      <c r="G51" s="19">
        <v>42</v>
      </c>
      <c r="H51" s="50">
        <f>H50+H49</f>
        <v>0</v>
      </c>
      <c r="I51" s="50">
        <f>I50+I49</f>
        <v>0</v>
      </c>
    </row>
  </sheetData>
  <sheetProtection algorithmName="SHA-512" hashValue="8rdHCutwrYKSimG0HF4xexvYnCRnrO8UYC1MZcf04Ve8/RFWLqRqMWC+mIw4TLZnIdJ/TSt+uuQoe+DsmP5SbQ==" saltValue="2YjGEg+3FgYoySYxRDV7/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34:I34 H15:I16 H31:I31 H18:I19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36:I40 H21:I27 H50:I51"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view="pageBreakPreview" topLeftCell="D4" zoomScaleNormal="100" zoomScaleSheetLayoutView="100" workbookViewId="0">
      <selection activeCell="R7" sqref="R7"/>
    </sheetView>
  </sheetViews>
  <sheetFormatPr defaultRowHeight="12.75" x14ac:dyDescent="0.2"/>
  <cols>
    <col min="1" max="4" width="9.140625" style="2"/>
    <col min="5" max="5" width="10.140625" style="2" bestFit="1" customWidth="1"/>
    <col min="6" max="6" width="9.140625" style="2"/>
    <col min="7" max="7" width="10.85546875" style="2" bestFit="1" customWidth="1"/>
    <col min="8" max="23" width="13.42578125" style="52" customWidth="1"/>
    <col min="24" max="24" width="13.42578125" style="1" customWidth="1"/>
    <col min="25"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319" t="s">
        <v>308</v>
      </c>
      <c r="B1" s="320"/>
      <c r="C1" s="320"/>
      <c r="D1" s="320"/>
      <c r="E1" s="320"/>
      <c r="F1" s="320"/>
      <c r="G1" s="320"/>
      <c r="H1" s="320"/>
      <c r="I1" s="320"/>
      <c r="J1" s="320"/>
      <c r="K1" s="51"/>
    </row>
    <row r="2" spans="1:23" ht="15.75" x14ac:dyDescent="0.2">
      <c r="A2" s="3"/>
      <c r="B2" s="4"/>
      <c r="C2" s="321" t="s">
        <v>309</v>
      </c>
      <c r="D2" s="321"/>
      <c r="E2" s="5">
        <v>43466</v>
      </c>
      <c r="F2" s="6" t="s">
        <v>0</v>
      </c>
      <c r="G2" s="5">
        <v>43830</v>
      </c>
      <c r="H2" s="53"/>
      <c r="I2" s="53"/>
      <c r="J2" s="53"/>
      <c r="K2" s="54"/>
      <c r="V2" s="55" t="s">
        <v>361</v>
      </c>
    </row>
    <row r="3" spans="1:23" ht="13.5" customHeight="1" thickBot="1" x14ac:dyDescent="0.25">
      <c r="A3" s="324" t="s">
        <v>310</v>
      </c>
      <c r="B3" s="325"/>
      <c r="C3" s="325"/>
      <c r="D3" s="325"/>
      <c r="E3" s="325"/>
      <c r="F3" s="325"/>
      <c r="G3" s="328" t="s">
        <v>3</v>
      </c>
      <c r="H3" s="330" t="s">
        <v>311</v>
      </c>
      <c r="I3" s="330"/>
      <c r="J3" s="330"/>
      <c r="K3" s="330"/>
      <c r="L3" s="330"/>
      <c r="M3" s="330"/>
      <c r="N3" s="330"/>
      <c r="O3" s="330"/>
      <c r="P3" s="330"/>
      <c r="Q3" s="330"/>
      <c r="R3" s="330"/>
      <c r="S3" s="330"/>
      <c r="T3" s="330"/>
      <c r="U3" s="330"/>
      <c r="V3" s="330" t="s">
        <v>312</v>
      </c>
      <c r="W3" s="332" t="s">
        <v>313</v>
      </c>
    </row>
    <row r="4" spans="1:23" ht="57" thickBot="1" x14ac:dyDescent="0.25">
      <c r="A4" s="326"/>
      <c r="B4" s="327"/>
      <c r="C4" s="327"/>
      <c r="D4" s="327"/>
      <c r="E4" s="327"/>
      <c r="F4" s="327"/>
      <c r="G4" s="329"/>
      <c r="H4" s="56" t="s">
        <v>314</v>
      </c>
      <c r="I4" s="56" t="s">
        <v>315</v>
      </c>
      <c r="J4" s="56" t="s">
        <v>316</v>
      </c>
      <c r="K4" s="56" t="s">
        <v>317</v>
      </c>
      <c r="L4" s="56" t="s">
        <v>318</v>
      </c>
      <c r="M4" s="56" t="s">
        <v>319</v>
      </c>
      <c r="N4" s="56" t="s">
        <v>320</v>
      </c>
      <c r="O4" s="56" t="s">
        <v>321</v>
      </c>
      <c r="P4" s="56" t="s">
        <v>322</v>
      </c>
      <c r="Q4" s="56" t="s">
        <v>323</v>
      </c>
      <c r="R4" s="56" t="s">
        <v>324</v>
      </c>
      <c r="S4" s="56" t="s">
        <v>325</v>
      </c>
      <c r="T4" s="56" t="s">
        <v>326</v>
      </c>
      <c r="U4" s="56" t="s">
        <v>327</v>
      </c>
      <c r="V4" s="331"/>
      <c r="W4" s="333"/>
    </row>
    <row r="5" spans="1:23" ht="22.5" x14ac:dyDescent="0.2">
      <c r="A5" s="334">
        <v>1</v>
      </c>
      <c r="B5" s="335"/>
      <c r="C5" s="335"/>
      <c r="D5" s="335"/>
      <c r="E5" s="335"/>
      <c r="F5" s="335"/>
      <c r="G5" s="7">
        <v>2</v>
      </c>
      <c r="H5" s="57" t="s">
        <v>215</v>
      </c>
      <c r="I5" s="58" t="s">
        <v>216</v>
      </c>
      <c r="J5" s="57" t="s">
        <v>362</v>
      </c>
      <c r="K5" s="58" t="s">
        <v>363</v>
      </c>
      <c r="L5" s="57" t="s">
        <v>364</v>
      </c>
      <c r="M5" s="58" t="s">
        <v>365</v>
      </c>
      <c r="N5" s="57" t="s">
        <v>366</v>
      </c>
      <c r="O5" s="58" t="s">
        <v>367</v>
      </c>
      <c r="P5" s="57" t="s">
        <v>368</v>
      </c>
      <c r="Q5" s="58" t="s">
        <v>369</v>
      </c>
      <c r="R5" s="57" t="s">
        <v>370</v>
      </c>
      <c r="S5" s="58" t="s">
        <v>371</v>
      </c>
      <c r="T5" s="57" t="s">
        <v>372</v>
      </c>
      <c r="U5" s="57" t="s">
        <v>373</v>
      </c>
      <c r="V5" s="57" t="s">
        <v>374</v>
      </c>
      <c r="W5" s="59" t="s">
        <v>375</v>
      </c>
    </row>
    <row r="6" spans="1:23" x14ac:dyDescent="0.2">
      <c r="A6" s="336" t="s">
        <v>328</v>
      </c>
      <c r="B6" s="336"/>
      <c r="C6" s="336"/>
      <c r="D6" s="336"/>
      <c r="E6" s="336"/>
      <c r="F6" s="336"/>
      <c r="G6" s="336"/>
      <c r="H6" s="336"/>
      <c r="I6" s="336"/>
      <c r="J6" s="336"/>
      <c r="K6" s="336"/>
      <c r="L6" s="336"/>
      <c r="M6" s="336"/>
      <c r="N6" s="337"/>
      <c r="O6" s="337"/>
      <c r="P6" s="337"/>
      <c r="Q6" s="337"/>
      <c r="R6" s="337"/>
      <c r="S6" s="337"/>
      <c r="T6" s="337"/>
      <c r="U6" s="337"/>
      <c r="V6" s="337"/>
      <c r="W6" s="338"/>
    </row>
    <row r="7" spans="1:23" x14ac:dyDescent="0.2">
      <c r="A7" s="339" t="s">
        <v>378</v>
      </c>
      <c r="B7" s="339"/>
      <c r="C7" s="339"/>
      <c r="D7" s="339"/>
      <c r="E7" s="339"/>
      <c r="F7" s="339"/>
      <c r="G7" s="8">
        <v>1</v>
      </c>
      <c r="H7" s="60">
        <v>247193050</v>
      </c>
      <c r="I7" s="60">
        <v>87214738</v>
      </c>
      <c r="J7" s="60">
        <v>11652410</v>
      </c>
      <c r="K7" s="60">
        <v>8465950</v>
      </c>
      <c r="L7" s="60">
        <v>8465950</v>
      </c>
      <c r="M7" s="60">
        <v>32188407</v>
      </c>
      <c r="N7" s="60">
        <v>31019954</v>
      </c>
      <c r="O7" s="60">
        <v>69402489</v>
      </c>
      <c r="P7" s="60">
        <v>0</v>
      </c>
      <c r="Q7" s="60">
        <v>0</v>
      </c>
      <c r="R7" s="60">
        <v>0</v>
      </c>
      <c r="S7" s="60">
        <v>-254040325</v>
      </c>
      <c r="T7" s="60">
        <v>12364147</v>
      </c>
      <c r="U7" s="61">
        <f>H7+I7+J7+K7-L7+M7+N7+O7+P7+Q7+R7+S7+T7</f>
        <v>236994870</v>
      </c>
      <c r="V7" s="60">
        <v>-693731</v>
      </c>
      <c r="W7" s="61">
        <f>U7+V7</f>
        <v>236301139</v>
      </c>
    </row>
    <row r="8" spans="1:23" x14ac:dyDescent="0.2">
      <c r="A8" s="322" t="s">
        <v>329</v>
      </c>
      <c r="B8" s="322"/>
      <c r="C8" s="322"/>
      <c r="D8" s="322"/>
      <c r="E8" s="322"/>
      <c r="F8" s="322"/>
      <c r="G8" s="8">
        <v>2</v>
      </c>
      <c r="H8" s="60">
        <v>0</v>
      </c>
      <c r="I8" s="60">
        <v>0</v>
      </c>
      <c r="J8" s="60">
        <v>0</v>
      </c>
      <c r="K8" s="60">
        <v>0</v>
      </c>
      <c r="L8" s="60">
        <v>0</v>
      </c>
      <c r="M8" s="60">
        <v>0</v>
      </c>
      <c r="N8" s="60">
        <v>0</v>
      </c>
      <c r="O8" s="60">
        <v>0</v>
      </c>
      <c r="P8" s="60">
        <v>0</v>
      </c>
      <c r="Q8" s="60">
        <v>0</v>
      </c>
      <c r="R8" s="60">
        <v>0</v>
      </c>
      <c r="S8" s="60">
        <v>0</v>
      </c>
      <c r="T8" s="60">
        <v>0</v>
      </c>
      <c r="U8" s="61">
        <f t="shared" ref="U8:U9" si="0">H8+I8+J8+K8-L8+M8+N8+O8+P8+Q8+R8+S8+T8</f>
        <v>0</v>
      </c>
      <c r="V8" s="60">
        <v>0</v>
      </c>
      <c r="W8" s="61">
        <f t="shared" ref="W8:W9" si="1">U8+V8</f>
        <v>0</v>
      </c>
    </row>
    <row r="9" spans="1:23" x14ac:dyDescent="0.2">
      <c r="A9" s="322" t="s">
        <v>330</v>
      </c>
      <c r="B9" s="322"/>
      <c r="C9" s="322"/>
      <c r="D9" s="322"/>
      <c r="E9" s="322"/>
      <c r="F9" s="322"/>
      <c r="G9" s="8">
        <v>3</v>
      </c>
      <c r="H9" s="60">
        <v>0</v>
      </c>
      <c r="I9" s="60">
        <v>0</v>
      </c>
      <c r="J9" s="60">
        <v>0</v>
      </c>
      <c r="K9" s="60">
        <v>0</v>
      </c>
      <c r="L9" s="60">
        <v>0</v>
      </c>
      <c r="M9" s="60">
        <v>0</v>
      </c>
      <c r="N9" s="60">
        <v>0</v>
      </c>
      <c r="O9" s="60">
        <v>0</v>
      </c>
      <c r="P9" s="60">
        <v>0</v>
      </c>
      <c r="Q9" s="60">
        <v>0</v>
      </c>
      <c r="R9" s="60">
        <v>0</v>
      </c>
      <c r="S9" s="60">
        <v>179</v>
      </c>
      <c r="T9" s="60">
        <v>-7962780</v>
      </c>
      <c r="U9" s="61">
        <f t="shared" si="0"/>
        <v>-7962601</v>
      </c>
      <c r="V9" s="60">
        <v>0</v>
      </c>
      <c r="W9" s="61">
        <f t="shared" si="1"/>
        <v>-7962601</v>
      </c>
    </row>
    <row r="10" spans="1:23" ht="22.5" customHeight="1" x14ac:dyDescent="0.2">
      <c r="A10" s="323" t="s">
        <v>379</v>
      </c>
      <c r="B10" s="323"/>
      <c r="C10" s="323"/>
      <c r="D10" s="323"/>
      <c r="E10" s="323"/>
      <c r="F10" s="323"/>
      <c r="G10" s="9">
        <v>4</v>
      </c>
      <c r="H10" s="62">
        <f>H7+H8+H9</f>
        <v>247193050</v>
      </c>
      <c r="I10" s="62">
        <f t="shared" ref="I10:W10" si="2">I7+I8+I9</f>
        <v>87214738</v>
      </c>
      <c r="J10" s="62">
        <f t="shared" si="2"/>
        <v>11652410</v>
      </c>
      <c r="K10" s="62">
        <f t="shared" si="2"/>
        <v>8465950</v>
      </c>
      <c r="L10" s="62">
        <f t="shared" si="2"/>
        <v>8465950</v>
      </c>
      <c r="M10" s="62">
        <f t="shared" si="2"/>
        <v>32188407</v>
      </c>
      <c r="N10" s="62">
        <f t="shared" si="2"/>
        <v>31019954</v>
      </c>
      <c r="O10" s="62">
        <f t="shared" si="2"/>
        <v>69402489</v>
      </c>
      <c r="P10" s="62">
        <f t="shared" si="2"/>
        <v>0</v>
      </c>
      <c r="Q10" s="62">
        <f t="shared" si="2"/>
        <v>0</v>
      </c>
      <c r="R10" s="62">
        <f t="shared" si="2"/>
        <v>0</v>
      </c>
      <c r="S10" s="62">
        <f t="shared" si="2"/>
        <v>-254040146</v>
      </c>
      <c r="T10" s="62">
        <f t="shared" si="2"/>
        <v>4401367</v>
      </c>
      <c r="U10" s="62">
        <f t="shared" si="2"/>
        <v>229032269</v>
      </c>
      <c r="V10" s="62">
        <f t="shared" si="2"/>
        <v>-693731</v>
      </c>
      <c r="W10" s="62">
        <f t="shared" si="2"/>
        <v>228338538</v>
      </c>
    </row>
    <row r="11" spans="1:23" x14ac:dyDescent="0.2">
      <c r="A11" s="322" t="s">
        <v>331</v>
      </c>
      <c r="B11" s="322"/>
      <c r="C11" s="322"/>
      <c r="D11" s="322"/>
      <c r="E11" s="322"/>
      <c r="F11" s="322"/>
      <c r="G11" s="8">
        <v>5</v>
      </c>
      <c r="H11" s="64">
        <v>0</v>
      </c>
      <c r="I11" s="64">
        <v>0</v>
      </c>
      <c r="J11" s="64">
        <v>0</v>
      </c>
      <c r="K11" s="64">
        <v>0</v>
      </c>
      <c r="L11" s="64">
        <v>0</v>
      </c>
      <c r="M11" s="64">
        <v>0</v>
      </c>
      <c r="N11" s="64">
        <v>0</v>
      </c>
      <c r="O11" s="64">
        <v>0</v>
      </c>
      <c r="P11" s="64">
        <v>0</v>
      </c>
      <c r="Q11" s="64">
        <v>0</v>
      </c>
      <c r="R11" s="64">
        <v>0</v>
      </c>
      <c r="S11" s="64">
        <v>0</v>
      </c>
      <c r="T11" s="60">
        <v>-119570198</v>
      </c>
      <c r="U11" s="61">
        <f>H11+I11+J11+K11-L11+M11+N11+O11+P11+Q11+R11+S11+T11</f>
        <v>-119570198</v>
      </c>
      <c r="V11" s="60">
        <v>0</v>
      </c>
      <c r="W11" s="61">
        <f t="shared" ref="W11:W28" si="3">U11+V11</f>
        <v>-119570198</v>
      </c>
    </row>
    <row r="12" spans="1:23" x14ac:dyDescent="0.2">
      <c r="A12" s="322" t="s">
        <v>332</v>
      </c>
      <c r="B12" s="322"/>
      <c r="C12" s="322"/>
      <c r="D12" s="322"/>
      <c r="E12" s="322"/>
      <c r="F12" s="322"/>
      <c r="G12" s="8">
        <v>6</v>
      </c>
      <c r="H12" s="64">
        <v>0</v>
      </c>
      <c r="I12" s="64">
        <v>0</v>
      </c>
      <c r="J12" s="64">
        <v>0</v>
      </c>
      <c r="K12" s="64">
        <v>0</v>
      </c>
      <c r="L12" s="64">
        <v>0</v>
      </c>
      <c r="M12" s="64">
        <v>0</v>
      </c>
      <c r="N12" s="60">
        <v>1231194</v>
      </c>
      <c r="O12" s="64">
        <v>0</v>
      </c>
      <c r="P12" s="64">
        <v>0</v>
      </c>
      <c r="Q12" s="64">
        <v>0</v>
      </c>
      <c r="R12" s="64">
        <v>0</v>
      </c>
      <c r="S12" s="64">
        <v>0</v>
      </c>
      <c r="T12" s="64">
        <v>0</v>
      </c>
      <c r="U12" s="61">
        <f t="shared" ref="U12:U28" si="4">H12+I12+J12+K12-L12+M12+N12+O12+P12+Q12+R12+S12+T12</f>
        <v>1231194</v>
      </c>
      <c r="V12" s="60">
        <v>-6015</v>
      </c>
      <c r="W12" s="61">
        <f t="shared" si="3"/>
        <v>1225179</v>
      </c>
    </row>
    <row r="13" spans="1:23" ht="26.25" customHeight="1" x14ac:dyDescent="0.2">
      <c r="A13" s="322" t="s">
        <v>333</v>
      </c>
      <c r="B13" s="322"/>
      <c r="C13" s="322"/>
      <c r="D13" s="322"/>
      <c r="E13" s="322"/>
      <c r="F13" s="322"/>
      <c r="G13" s="8">
        <v>7</v>
      </c>
      <c r="H13" s="64">
        <v>0</v>
      </c>
      <c r="I13" s="64">
        <v>0</v>
      </c>
      <c r="J13" s="64">
        <v>0</v>
      </c>
      <c r="K13" s="64">
        <v>0</v>
      </c>
      <c r="L13" s="64">
        <v>0</v>
      </c>
      <c r="M13" s="64">
        <v>0</v>
      </c>
      <c r="N13" s="64">
        <v>0</v>
      </c>
      <c r="O13" s="60">
        <v>-28695510</v>
      </c>
      <c r="P13" s="64">
        <v>0</v>
      </c>
      <c r="Q13" s="64">
        <v>0</v>
      </c>
      <c r="R13" s="64">
        <v>0</v>
      </c>
      <c r="S13" s="36">
        <v>0</v>
      </c>
      <c r="T13" s="36">
        <v>0</v>
      </c>
      <c r="U13" s="61">
        <f t="shared" si="4"/>
        <v>-28695510</v>
      </c>
      <c r="V13" s="36">
        <v>0</v>
      </c>
      <c r="W13" s="61">
        <f t="shared" si="3"/>
        <v>-28695510</v>
      </c>
    </row>
    <row r="14" spans="1:23" ht="29.25" customHeight="1" x14ac:dyDescent="0.2">
      <c r="A14" s="322" t="s">
        <v>334</v>
      </c>
      <c r="B14" s="322"/>
      <c r="C14" s="322"/>
      <c r="D14" s="322"/>
      <c r="E14" s="322"/>
      <c r="F14" s="322"/>
      <c r="G14" s="8">
        <v>8</v>
      </c>
      <c r="H14" s="64">
        <v>0</v>
      </c>
      <c r="I14" s="64">
        <v>0</v>
      </c>
      <c r="J14" s="64">
        <v>0</v>
      </c>
      <c r="K14" s="64">
        <v>0</v>
      </c>
      <c r="L14" s="64">
        <v>0</v>
      </c>
      <c r="M14" s="64">
        <v>0</v>
      </c>
      <c r="N14" s="64">
        <v>0</v>
      </c>
      <c r="O14" s="64">
        <v>0</v>
      </c>
      <c r="P14" s="60">
        <v>0</v>
      </c>
      <c r="Q14" s="64">
        <v>0</v>
      </c>
      <c r="R14" s="64">
        <v>0</v>
      </c>
      <c r="S14" s="36">
        <v>0</v>
      </c>
      <c r="T14" s="36">
        <v>0</v>
      </c>
      <c r="U14" s="61">
        <f t="shared" si="4"/>
        <v>0</v>
      </c>
      <c r="V14" s="36">
        <v>0</v>
      </c>
      <c r="W14" s="61">
        <f t="shared" si="3"/>
        <v>0</v>
      </c>
    </row>
    <row r="15" spans="1:23" x14ac:dyDescent="0.2">
      <c r="A15" s="322" t="s">
        <v>335</v>
      </c>
      <c r="B15" s="322"/>
      <c r="C15" s="322"/>
      <c r="D15" s="322"/>
      <c r="E15" s="322"/>
      <c r="F15" s="322"/>
      <c r="G15" s="8">
        <v>9</v>
      </c>
      <c r="H15" s="64">
        <v>0</v>
      </c>
      <c r="I15" s="64">
        <v>0</v>
      </c>
      <c r="J15" s="64">
        <v>0</v>
      </c>
      <c r="K15" s="64">
        <v>0</v>
      </c>
      <c r="L15" s="64">
        <v>0</v>
      </c>
      <c r="M15" s="64">
        <v>0</v>
      </c>
      <c r="N15" s="64">
        <v>0</v>
      </c>
      <c r="O15" s="64">
        <v>0</v>
      </c>
      <c r="P15" s="64">
        <v>0</v>
      </c>
      <c r="Q15" s="60">
        <v>0</v>
      </c>
      <c r="R15" s="64">
        <v>0</v>
      </c>
      <c r="S15" s="36">
        <v>0</v>
      </c>
      <c r="T15" s="36">
        <v>0</v>
      </c>
      <c r="U15" s="61">
        <f t="shared" si="4"/>
        <v>0</v>
      </c>
      <c r="V15" s="36">
        <v>0</v>
      </c>
      <c r="W15" s="61">
        <f t="shared" si="3"/>
        <v>0</v>
      </c>
    </row>
    <row r="16" spans="1:23" ht="28.5" customHeight="1" x14ac:dyDescent="0.2">
      <c r="A16" s="322" t="s">
        <v>336</v>
      </c>
      <c r="B16" s="322"/>
      <c r="C16" s="322"/>
      <c r="D16" s="322"/>
      <c r="E16" s="322"/>
      <c r="F16" s="322"/>
      <c r="G16" s="8">
        <v>10</v>
      </c>
      <c r="H16" s="64">
        <v>0</v>
      </c>
      <c r="I16" s="64">
        <v>0</v>
      </c>
      <c r="J16" s="64">
        <v>0</v>
      </c>
      <c r="K16" s="64">
        <v>0</v>
      </c>
      <c r="L16" s="64">
        <v>0</v>
      </c>
      <c r="M16" s="64">
        <v>0</v>
      </c>
      <c r="N16" s="64">
        <v>0</v>
      </c>
      <c r="O16" s="64">
        <v>0</v>
      </c>
      <c r="P16" s="64">
        <v>0</v>
      </c>
      <c r="Q16" s="64">
        <v>0</v>
      </c>
      <c r="R16" s="60">
        <v>0</v>
      </c>
      <c r="S16" s="36">
        <v>0</v>
      </c>
      <c r="T16" s="36">
        <v>0</v>
      </c>
      <c r="U16" s="61">
        <f t="shared" si="4"/>
        <v>0</v>
      </c>
      <c r="V16" s="36">
        <v>0</v>
      </c>
      <c r="W16" s="61">
        <f t="shared" si="3"/>
        <v>0</v>
      </c>
    </row>
    <row r="17" spans="1:23" ht="23.25" customHeight="1" x14ac:dyDescent="0.2">
      <c r="A17" s="322" t="s">
        <v>337</v>
      </c>
      <c r="B17" s="322"/>
      <c r="C17" s="322"/>
      <c r="D17" s="322"/>
      <c r="E17" s="322"/>
      <c r="F17" s="322"/>
      <c r="G17" s="8">
        <v>11</v>
      </c>
      <c r="H17" s="64">
        <v>0</v>
      </c>
      <c r="I17" s="64">
        <v>0</v>
      </c>
      <c r="J17" s="64">
        <v>0</v>
      </c>
      <c r="K17" s="64">
        <v>0</v>
      </c>
      <c r="L17" s="64">
        <v>0</v>
      </c>
      <c r="M17" s="64">
        <v>0</v>
      </c>
      <c r="N17" s="36">
        <v>0</v>
      </c>
      <c r="O17" s="36">
        <v>0</v>
      </c>
      <c r="P17" s="36">
        <v>0</v>
      </c>
      <c r="Q17" s="36">
        <v>0</v>
      </c>
      <c r="R17" s="36">
        <v>0</v>
      </c>
      <c r="S17" s="36">
        <v>0</v>
      </c>
      <c r="T17" s="36">
        <v>0</v>
      </c>
      <c r="U17" s="61">
        <f t="shared" si="4"/>
        <v>0</v>
      </c>
      <c r="V17" s="36">
        <v>0</v>
      </c>
      <c r="W17" s="61">
        <f t="shared" si="3"/>
        <v>0</v>
      </c>
    </row>
    <row r="18" spans="1:23" x14ac:dyDescent="0.2">
      <c r="A18" s="322" t="s">
        <v>338</v>
      </c>
      <c r="B18" s="322"/>
      <c r="C18" s="322"/>
      <c r="D18" s="322"/>
      <c r="E18" s="322"/>
      <c r="F18" s="322"/>
      <c r="G18" s="8">
        <v>12</v>
      </c>
      <c r="H18" s="64">
        <v>0</v>
      </c>
      <c r="I18" s="64">
        <v>0</v>
      </c>
      <c r="J18" s="64">
        <v>0</v>
      </c>
      <c r="K18" s="64">
        <v>0</v>
      </c>
      <c r="L18" s="64">
        <v>0</v>
      </c>
      <c r="M18" s="64">
        <v>0</v>
      </c>
      <c r="N18" s="36">
        <v>0</v>
      </c>
      <c r="O18" s="36">
        <v>0</v>
      </c>
      <c r="P18" s="36">
        <v>0</v>
      </c>
      <c r="Q18" s="36">
        <v>0</v>
      </c>
      <c r="R18" s="36">
        <v>0</v>
      </c>
      <c r="S18" s="36">
        <v>0</v>
      </c>
      <c r="T18" s="36">
        <v>0</v>
      </c>
      <c r="U18" s="61">
        <f t="shared" si="4"/>
        <v>0</v>
      </c>
      <c r="V18" s="36">
        <v>0</v>
      </c>
      <c r="W18" s="61">
        <f t="shared" si="3"/>
        <v>0</v>
      </c>
    </row>
    <row r="19" spans="1:23" x14ac:dyDescent="0.2">
      <c r="A19" s="322" t="s">
        <v>339</v>
      </c>
      <c r="B19" s="322"/>
      <c r="C19" s="322"/>
      <c r="D19" s="322"/>
      <c r="E19" s="322"/>
      <c r="F19" s="322"/>
      <c r="G19" s="8">
        <v>13</v>
      </c>
      <c r="H19" s="36">
        <v>0</v>
      </c>
      <c r="I19" s="36">
        <v>0</v>
      </c>
      <c r="J19" s="36">
        <v>0</v>
      </c>
      <c r="K19" s="36">
        <v>0</v>
      </c>
      <c r="L19" s="36">
        <v>0</v>
      </c>
      <c r="M19" s="36">
        <v>0</v>
      </c>
      <c r="N19" s="36">
        <v>0</v>
      </c>
      <c r="O19" s="36">
        <v>0</v>
      </c>
      <c r="P19" s="36">
        <v>0</v>
      </c>
      <c r="Q19" s="36">
        <v>0</v>
      </c>
      <c r="R19" s="36">
        <v>0</v>
      </c>
      <c r="S19" s="36">
        <v>0</v>
      </c>
      <c r="T19" s="36">
        <v>0</v>
      </c>
      <c r="U19" s="61">
        <f t="shared" si="4"/>
        <v>0</v>
      </c>
      <c r="V19" s="36">
        <v>0</v>
      </c>
      <c r="W19" s="61">
        <f t="shared" si="3"/>
        <v>0</v>
      </c>
    </row>
    <row r="20" spans="1:23" x14ac:dyDescent="0.2">
      <c r="A20" s="322" t="s">
        <v>340</v>
      </c>
      <c r="B20" s="322"/>
      <c r="C20" s="322"/>
      <c r="D20" s="322"/>
      <c r="E20" s="322"/>
      <c r="F20" s="322"/>
      <c r="G20" s="8">
        <v>14</v>
      </c>
      <c r="H20" s="64">
        <v>0</v>
      </c>
      <c r="I20" s="64">
        <v>0</v>
      </c>
      <c r="J20" s="64">
        <v>0</v>
      </c>
      <c r="K20" s="64">
        <v>0</v>
      </c>
      <c r="L20" s="64">
        <v>0</v>
      </c>
      <c r="M20" s="64">
        <v>0</v>
      </c>
      <c r="N20" s="36">
        <v>0</v>
      </c>
      <c r="O20" s="36">
        <v>0</v>
      </c>
      <c r="P20" s="36">
        <v>0</v>
      </c>
      <c r="Q20" s="36">
        <v>0</v>
      </c>
      <c r="R20" s="36">
        <v>0</v>
      </c>
      <c r="S20" s="36">
        <v>0</v>
      </c>
      <c r="T20" s="36">
        <v>0</v>
      </c>
      <c r="U20" s="61">
        <f t="shared" si="4"/>
        <v>0</v>
      </c>
      <c r="V20" s="36">
        <v>0</v>
      </c>
      <c r="W20" s="61">
        <f t="shared" si="3"/>
        <v>0</v>
      </c>
    </row>
    <row r="21" spans="1:23" ht="30.75" customHeight="1" x14ac:dyDescent="0.2">
      <c r="A21" s="322" t="s">
        <v>341</v>
      </c>
      <c r="B21" s="322"/>
      <c r="C21" s="322"/>
      <c r="D21" s="322"/>
      <c r="E21" s="322"/>
      <c r="F21" s="322"/>
      <c r="G21" s="8">
        <v>15</v>
      </c>
      <c r="H21" s="36">
        <v>0</v>
      </c>
      <c r="I21" s="36">
        <v>0</v>
      </c>
      <c r="J21" s="36">
        <v>0</v>
      </c>
      <c r="K21" s="36">
        <v>0</v>
      </c>
      <c r="L21" s="36">
        <v>0</v>
      </c>
      <c r="M21" s="36">
        <v>0</v>
      </c>
      <c r="N21" s="36">
        <v>0</v>
      </c>
      <c r="O21" s="36">
        <v>0</v>
      </c>
      <c r="P21" s="36">
        <v>0</v>
      </c>
      <c r="Q21" s="36">
        <v>0</v>
      </c>
      <c r="R21" s="36">
        <v>0</v>
      </c>
      <c r="S21" s="36">
        <v>0</v>
      </c>
      <c r="T21" s="36">
        <v>0</v>
      </c>
      <c r="U21" s="61">
        <f t="shared" si="4"/>
        <v>0</v>
      </c>
      <c r="V21" s="36">
        <v>0</v>
      </c>
      <c r="W21" s="61">
        <f t="shared" si="3"/>
        <v>0</v>
      </c>
    </row>
    <row r="22" spans="1:23" ht="28.5" customHeight="1" x14ac:dyDescent="0.2">
      <c r="A22" s="322" t="s">
        <v>342</v>
      </c>
      <c r="B22" s="322"/>
      <c r="C22" s="322"/>
      <c r="D22" s="322"/>
      <c r="E22" s="322"/>
      <c r="F22" s="322"/>
      <c r="G22" s="8">
        <v>16</v>
      </c>
      <c r="H22" s="36">
        <v>0</v>
      </c>
      <c r="I22" s="36">
        <v>0</v>
      </c>
      <c r="J22" s="36">
        <v>0</v>
      </c>
      <c r="K22" s="36">
        <v>0</v>
      </c>
      <c r="L22" s="36">
        <v>0</v>
      </c>
      <c r="M22" s="36">
        <v>0</v>
      </c>
      <c r="N22" s="36">
        <v>0</v>
      </c>
      <c r="O22" s="36">
        <v>0</v>
      </c>
      <c r="P22" s="36">
        <v>0</v>
      </c>
      <c r="Q22" s="36">
        <v>0</v>
      </c>
      <c r="R22" s="36">
        <v>0</v>
      </c>
      <c r="S22" s="36">
        <v>0</v>
      </c>
      <c r="T22" s="36">
        <v>0</v>
      </c>
      <c r="U22" s="61">
        <f t="shared" si="4"/>
        <v>0</v>
      </c>
      <c r="V22" s="36">
        <v>0</v>
      </c>
      <c r="W22" s="61">
        <f t="shared" si="3"/>
        <v>0</v>
      </c>
    </row>
    <row r="23" spans="1:23" ht="26.25" customHeight="1" x14ac:dyDescent="0.2">
      <c r="A23" s="322" t="s">
        <v>343</v>
      </c>
      <c r="B23" s="322"/>
      <c r="C23" s="322"/>
      <c r="D23" s="322"/>
      <c r="E23" s="322"/>
      <c r="F23" s="322"/>
      <c r="G23" s="8">
        <v>17</v>
      </c>
      <c r="H23" s="36">
        <v>0</v>
      </c>
      <c r="I23" s="36">
        <v>0</v>
      </c>
      <c r="J23" s="36">
        <v>0</v>
      </c>
      <c r="K23" s="36">
        <v>0</v>
      </c>
      <c r="L23" s="36">
        <v>0</v>
      </c>
      <c r="M23" s="36">
        <v>0</v>
      </c>
      <c r="N23" s="36">
        <v>0</v>
      </c>
      <c r="O23" s="36">
        <v>0</v>
      </c>
      <c r="P23" s="36">
        <v>0</v>
      </c>
      <c r="Q23" s="36">
        <v>0</v>
      </c>
      <c r="R23" s="36">
        <v>0</v>
      </c>
      <c r="S23" s="36">
        <v>0</v>
      </c>
      <c r="T23" s="36">
        <v>0</v>
      </c>
      <c r="U23" s="61">
        <f t="shared" si="4"/>
        <v>0</v>
      </c>
      <c r="V23" s="36">
        <v>0</v>
      </c>
      <c r="W23" s="61">
        <f t="shared" si="3"/>
        <v>0</v>
      </c>
    </row>
    <row r="24" spans="1:23" x14ac:dyDescent="0.2">
      <c r="A24" s="322" t="s">
        <v>344</v>
      </c>
      <c r="B24" s="322"/>
      <c r="C24" s="322"/>
      <c r="D24" s="322"/>
      <c r="E24" s="322"/>
      <c r="F24" s="322"/>
      <c r="G24" s="8">
        <v>18</v>
      </c>
      <c r="H24" s="36">
        <v>0</v>
      </c>
      <c r="I24" s="36">
        <v>0</v>
      </c>
      <c r="J24" s="36">
        <v>0</v>
      </c>
      <c r="K24" s="36">
        <v>0</v>
      </c>
      <c r="L24" s="36">
        <v>0</v>
      </c>
      <c r="M24" s="36">
        <v>0</v>
      </c>
      <c r="N24" s="36">
        <v>0</v>
      </c>
      <c r="O24" s="36">
        <v>0</v>
      </c>
      <c r="P24" s="36">
        <v>0</v>
      </c>
      <c r="Q24" s="36">
        <v>0</v>
      </c>
      <c r="R24" s="36">
        <v>0</v>
      </c>
      <c r="S24" s="36">
        <v>0</v>
      </c>
      <c r="T24" s="36">
        <v>0</v>
      </c>
      <c r="U24" s="61">
        <f t="shared" si="4"/>
        <v>0</v>
      </c>
      <c r="V24" s="36">
        <v>0</v>
      </c>
      <c r="W24" s="61">
        <f t="shared" si="3"/>
        <v>0</v>
      </c>
    </row>
    <row r="25" spans="1:23" x14ac:dyDescent="0.2">
      <c r="A25" s="322" t="s">
        <v>345</v>
      </c>
      <c r="B25" s="322"/>
      <c r="C25" s="322"/>
      <c r="D25" s="322"/>
      <c r="E25" s="322"/>
      <c r="F25" s="322"/>
      <c r="G25" s="8">
        <v>19</v>
      </c>
      <c r="H25" s="36">
        <v>0</v>
      </c>
      <c r="I25" s="36">
        <v>0</v>
      </c>
      <c r="J25" s="36">
        <v>0</v>
      </c>
      <c r="K25" s="36">
        <v>0</v>
      </c>
      <c r="L25" s="36">
        <v>0</v>
      </c>
      <c r="M25" s="36">
        <v>0</v>
      </c>
      <c r="N25" s="36">
        <v>0</v>
      </c>
      <c r="O25" s="36">
        <v>0</v>
      </c>
      <c r="P25" s="36">
        <v>0</v>
      </c>
      <c r="Q25" s="36">
        <v>0</v>
      </c>
      <c r="R25" s="36">
        <v>0</v>
      </c>
      <c r="S25" s="36">
        <v>0</v>
      </c>
      <c r="T25" s="36">
        <v>0</v>
      </c>
      <c r="U25" s="61">
        <f t="shared" si="4"/>
        <v>0</v>
      </c>
      <c r="V25" s="36">
        <v>0</v>
      </c>
      <c r="W25" s="61">
        <f t="shared" si="3"/>
        <v>0</v>
      </c>
    </row>
    <row r="26" spans="1:23" x14ac:dyDescent="0.2">
      <c r="A26" s="322" t="s">
        <v>346</v>
      </c>
      <c r="B26" s="322"/>
      <c r="C26" s="322"/>
      <c r="D26" s="322"/>
      <c r="E26" s="322"/>
      <c r="F26" s="322"/>
      <c r="G26" s="8">
        <v>20</v>
      </c>
      <c r="H26" s="60">
        <v>0</v>
      </c>
      <c r="I26" s="60">
        <v>1021242</v>
      </c>
      <c r="J26" s="60">
        <v>0</v>
      </c>
      <c r="K26" s="60">
        <v>0</v>
      </c>
      <c r="L26" s="60">
        <v>0</v>
      </c>
      <c r="M26" s="60">
        <v>0</v>
      </c>
      <c r="N26" s="60">
        <v>0</v>
      </c>
      <c r="O26" s="60">
        <v>0</v>
      </c>
      <c r="P26" s="60">
        <v>0</v>
      </c>
      <c r="Q26" s="60">
        <v>0</v>
      </c>
      <c r="R26" s="60">
        <v>0</v>
      </c>
      <c r="S26" s="60">
        <v>4401367</v>
      </c>
      <c r="T26" s="60">
        <v>-4401367</v>
      </c>
      <c r="U26" s="61">
        <f t="shared" si="4"/>
        <v>1021242</v>
      </c>
      <c r="V26" s="36">
        <v>0</v>
      </c>
      <c r="W26" s="61">
        <f t="shared" si="3"/>
        <v>1021242</v>
      </c>
    </row>
    <row r="27" spans="1:23" x14ac:dyDescent="0.2">
      <c r="A27" s="322" t="s">
        <v>347</v>
      </c>
      <c r="B27" s="322"/>
      <c r="C27" s="322"/>
      <c r="D27" s="322"/>
      <c r="E27" s="322"/>
      <c r="F27" s="322"/>
      <c r="G27" s="8">
        <v>21</v>
      </c>
      <c r="H27" s="36">
        <v>0</v>
      </c>
      <c r="I27" s="36">
        <v>0</v>
      </c>
      <c r="J27" s="36">
        <v>0</v>
      </c>
      <c r="K27" s="36">
        <v>0</v>
      </c>
      <c r="L27" s="36">
        <v>0</v>
      </c>
      <c r="M27" s="36">
        <v>0</v>
      </c>
      <c r="N27" s="36">
        <v>0</v>
      </c>
      <c r="O27" s="36">
        <v>0</v>
      </c>
      <c r="P27" s="36">
        <v>0</v>
      </c>
      <c r="Q27" s="36">
        <v>0</v>
      </c>
      <c r="R27" s="36">
        <v>0</v>
      </c>
      <c r="S27" s="36">
        <v>0</v>
      </c>
      <c r="T27" s="36">
        <v>0</v>
      </c>
      <c r="U27" s="61">
        <f t="shared" si="4"/>
        <v>0</v>
      </c>
      <c r="V27" s="36">
        <v>0</v>
      </c>
      <c r="W27" s="61">
        <f t="shared" si="3"/>
        <v>0</v>
      </c>
    </row>
    <row r="28" spans="1:23" x14ac:dyDescent="0.2">
      <c r="A28" s="322" t="s">
        <v>348</v>
      </c>
      <c r="B28" s="322"/>
      <c r="C28" s="322"/>
      <c r="D28" s="322"/>
      <c r="E28" s="322"/>
      <c r="F28" s="322"/>
      <c r="G28" s="8">
        <v>22</v>
      </c>
      <c r="H28" s="36">
        <v>0</v>
      </c>
      <c r="I28" s="36">
        <v>0</v>
      </c>
      <c r="J28" s="36">
        <v>0</v>
      </c>
      <c r="K28" s="36">
        <v>0</v>
      </c>
      <c r="L28" s="36">
        <v>0</v>
      </c>
      <c r="M28" s="36">
        <v>0</v>
      </c>
      <c r="N28" s="36">
        <v>0</v>
      </c>
      <c r="O28" s="36">
        <v>0</v>
      </c>
      <c r="P28" s="36">
        <v>0</v>
      </c>
      <c r="Q28" s="36">
        <v>0</v>
      </c>
      <c r="R28" s="36">
        <v>0</v>
      </c>
      <c r="S28" s="36">
        <v>0</v>
      </c>
      <c r="T28" s="36">
        <v>0</v>
      </c>
      <c r="U28" s="61">
        <f t="shared" si="4"/>
        <v>0</v>
      </c>
      <c r="V28" s="36">
        <v>0</v>
      </c>
      <c r="W28" s="61">
        <f t="shared" si="3"/>
        <v>0</v>
      </c>
    </row>
    <row r="29" spans="1:23" ht="27.75" customHeight="1" x14ac:dyDescent="0.2">
      <c r="A29" s="340" t="s">
        <v>380</v>
      </c>
      <c r="B29" s="340"/>
      <c r="C29" s="340"/>
      <c r="D29" s="340"/>
      <c r="E29" s="340"/>
      <c r="F29" s="340"/>
      <c r="G29" s="10">
        <v>23</v>
      </c>
      <c r="H29" s="63">
        <f>SUM(H10:H28)</f>
        <v>247193050</v>
      </c>
      <c r="I29" s="63">
        <f t="shared" ref="I29:W29" si="5">SUM(I10:I28)</f>
        <v>88235980</v>
      </c>
      <c r="J29" s="63">
        <f t="shared" si="5"/>
        <v>11652410</v>
      </c>
      <c r="K29" s="63">
        <f t="shared" si="5"/>
        <v>8465950</v>
      </c>
      <c r="L29" s="63">
        <f t="shared" si="5"/>
        <v>8465950</v>
      </c>
      <c r="M29" s="63">
        <f t="shared" si="5"/>
        <v>32188407</v>
      </c>
      <c r="N29" s="63">
        <f t="shared" si="5"/>
        <v>32251148</v>
      </c>
      <c r="O29" s="63">
        <f t="shared" si="5"/>
        <v>40706979</v>
      </c>
      <c r="P29" s="63">
        <f t="shared" si="5"/>
        <v>0</v>
      </c>
      <c r="Q29" s="63">
        <f t="shared" si="5"/>
        <v>0</v>
      </c>
      <c r="R29" s="63">
        <f t="shared" si="5"/>
        <v>0</v>
      </c>
      <c r="S29" s="63">
        <f t="shared" si="5"/>
        <v>-249638779</v>
      </c>
      <c r="T29" s="63">
        <f t="shared" si="5"/>
        <v>-119570198</v>
      </c>
      <c r="U29" s="63">
        <f t="shared" si="5"/>
        <v>83018997</v>
      </c>
      <c r="V29" s="63">
        <f t="shared" si="5"/>
        <v>-699746</v>
      </c>
      <c r="W29" s="63">
        <f t="shared" si="5"/>
        <v>82319251</v>
      </c>
    </row>
    <row r="30" spans="1:23" x14ac:dyDescent="0.2">
      <c r="A30" s="341" t="s">
        <v>349</v>
      </c>
      <c r="B30" s="342"/>
      <c r="C30" s="342"/>
      <c r="D30" s="342"/>
      <c r="E30" s="342"/>
      <c r="F30" s="342"/>
      <c r="G30" s="342"/>
      <c r="H30" s="342"/>
      <c r="I30" s="342"/>
      <c r="J30" s="342"/>
      <c r="K30" s="342"/>
      <c r="L30" s="342"/>
      <c r="M30" s="342"/>
      <c r="N30" s="342"/>
      <c r="O30" s="342"/>
      <c r="P30" s="342"/>
      <c r="Q30" s="342"/>
      <c r="R30" s="342"/>
      <c r="S30" s="342"/>
      <c r="T30" s="342"/>
      <c r="U30" s="342"/>
      <c r="V30" s="342"/>
      <c r="W30" s="342"/>
    </row>
    <row r="31" spans="1:23" ht="36.75" customHeight="1" x14ac:dyDescent="0.2">
      <c r="A31" s="343" t="s">
        <v>350</v>
      </c>
      <c r="B31" s="343"/>
      <c r="C31" s="343"/>
      <c r="D31" s="343"/>
      <c r="E31" s="343"/>
      <c r="F31" s="343"/>
      <c r="G31" s="9">
        <v>24</v>
      </c>
      <c r="H31" s="62">
        <f>SUM(H12:H20)</f>
        <v>0</v>
      </c>
      <c r="I31" s="62">
        <f t="shared" ref="I31:W31" si="6">SUM(I12:I20)</f>
        <v>0</v>
      </c>
      <c r="J31" s="62">
        <f t="shared" si="6"/>
        <v>0</v>
      </c>
      <c r="K31" s="62">
        <f t="shared" si="6"/>
        <v>0</v>
      </c>
      <c r="L31" s="62">
        <f t="shared" si="6"/>
        <v>0</v>
      </c>
      <c r="M31" s="62">
        <f t="shared" si="6"/>
        <v>0</v>
      </c>
      <c r="N31" s="62">
        <f t="shared" si="6"/>
        <v>1231194</v>
      </c>
      <c r="O31" s="62">
        <f t="shared" si="6"/>
        <v>-28695510</v>
      </c>
      <c r="P31" s="62">
        <f t="shared" si="6"/>
        <v>0</v>
      </c>
      <c r="Q31" s="62">
        <f t="shared" si="6"/>
        <v>0</v>
      </c>
      <c r="R31" s="62">
        <f t="shared" si="6"/>
        <v>0</v>
      </c>
      <c r="S31" s="62">
        <f t="shared" si="6"/>
        <v>0</v>
      </c>
      <c r="T31" s="62">
        <f t="shared" si="6"/>
        <v>0</v>
      </c>
      <c r="U31" s="62">
        <f t="shared" si="6"/>
        <v>-27464316</v>
      </c>
      <c r="V31" s="62">
        <f t="shared" si="6"/>
        <v>-6015</v>
      </c>
      <c r="W31" s="62">
        <f t="shared" si="6"/>
        <v>-27470331</v>
      </c>
    </row>
    <row r="32" spans="1:23" ht="31.5" customHeight="1" x14ac:dyDescent="0.2">
      <c r="A32" s="343" t="s">
        <v>351</v>
      </c>
      <c r="B32" s="343"/>
      <c r="C32" s="343"/>
      <c r="D32" s="343"/>
      <c r="E32" s="343"/>
      <c r="F32" s="343"/>
      <c r="G32" s="9">
        <v>25</v>
      </c>
      <c r="H32" s="62">
        <f>H11+H31</f>
        <v>0</v>
      </c>
      <c r="I32" s="62">
        <f t="shared" ref="I32:W32" si="7">I11+I31</f>
        <v>0</v>
      </c>
      <c r="J32" s="62">
        <f t="shared" si="7"/>
        <v>0</v>
      </c>
      <c r="K32" s="62">
        <f t="shared" si="7"/>
        <v>0</v>
      </c>
      <c r="L32" s="62">
        <f t="shared" si="7"/>
        <v>0</v>
      </c>
      <c r="M32" s="62">
        <f t="shared" si="7"/>
        <v>0</v>
      </c>
      <c r="N32" s="62">
        <f t="shared" si="7"/>
        <v>1231194</v>
      </c>
      <c r="O32" s="62">
        <f t="shared" si="7"/>
        <v>-28695510</v>
      </c>
      <c r="P32" s="62">
        <f t="shared" si="7"/>
        <v>0</v>
      </c>
      <c r="Q32" s="62">
        <f t="shared" si="7"/>
        <v>0</v>
      </c>
      <c r="R32" s="62">
        <f t="shared" si="7"/>
        <v>0</v>
      </c>
      <c r="S32" s="62">
        <f t="shared" si="7"/>
        <v>0</v>
      </c>
      <c r="T32" s="62">
        <f t="shared" si="7"/>
        <v>-119570198</v>
      </c>
      <c r="U32" s="62">
        <f t="shared" si="7"/>
        <v>-147034514</v>
      </c>
      <c r="V32" s="62">
        <f t="shared" si="7"/>
        <v>-6015</v>
      </c>
      <c r="W32" s="62">
        <f t="shared" si="7"/>
        <v>-147040529</v>
      </c>
    </row>
    <row r="33" spans="1:23" ht="30.75" customHeight="1" x14ac:dyDescent="0.2">
      <c r="A33" s="344" t="s">
        <v>352</v>
      </c>
      <c r="B33" s="344"/>
      <c r="C33" s="344"/>
      <c r="D33" s="344"/>
      <c r="E33" s="344"/>
      <c r="F33" s="344"/>
      <c r="G33" s="10">
        <v>26</v>
      </c>
      <c r="H33" s="63">
        <f>SUM(H21:H28)</f>
        <v>0</v>
      </c>
      <c r="I33" s="63">
        <f t="shared" ref="I33:W33" si="8">SUM(I21:I28)</f>
        <v>1021242</v>
      </c>
      <c r="J33" s="63">
        <f t="shared" si="8"/>
        <v>0</v>
      </c>
      <c r="K33" s="63">
        <f t="shared" si="8"/>
        <v>0</v>
      </c>
      <c r="L33" s="63">
        <f t="shared" si="8"/>
        <v>0</v>
      </c>
      <c r="M33" s="63">
        <f t="shared" si="8"/>
        <v>0</v>
      </c>
      <c r="N33" s="63">
        <f t="shared" si="8"/>
        <v>0</v>
      </c>
      <c r="O33" s="63">
        <f t="shared" si="8"/>
        <v>0</v>
      </c>
      <c r="P33" s="63">
        <f t="shared" si="8"/>
        <v>0</v>
      </c>
      <c r="Q33" s="63">
        <f t="shared" si="8"/>
        <v>0</v>
      </c>
      <c r="R33" s="63">
        <f t="shared" si="8"/>
        <v>0</v>
      </c>
      <c r="S33" s="63">
        <f t="shared" si="8"/>
        <v>4401367</v>
      </c>
      <c r="T33" s="63">
        <f t="shared" si="8"/>
        <v>-4401367</v>
      </c>
      <c r="U33" s="63">
        <f t="shared" si="8"/>
        <v>1021242</v>
      </c>
      <c r="V33" s="63">
        <f t="shared" si="8"/>
        <v>0</v>
      </c>
      <c r="W33" s="63">
        <f t="shared" si="8"/>
        <v>1021242</v>
      </c>
    </row>
    <row r="34" spans="1:23" x14ac:dyDescent="0.2">
      <c r="A34" s="341" t="s">
        <v>353</v>
      </c>
      <c r="B34" s="345"/>
      <c r="C34" s="345"/>
      <c r="D34" s="345"/>
      <c r="E34" s="345"/>
      <c r="F34" s="345"/>
      <c r="G34" s="345"/>
      <c r="H34" s="345"/>
      <c r="I34" s="345"/>
      <c r="J34" s="345"/>
      <c r="K34" s="345"/>
      <c r="L34" s="345"/>
      <c r="M34" s="345"/>
      <c r="N34" s="345"/>
      <c r="O34" s="345"/>
      <c r="P34" s="345"/>
      <c r="Q34" s="345"/>
      <c r="R34" s="345"/>
      <c r="S34" s="345"/>
      <c r="T34" s="345"/>
      <c r="U34" s="345"/>
      <c r="V34" s="345"/>
      <c r="W34" s="345"/>
    </row>
    <row r="35" spans="1:23" x14ac:dyDescent="0.2">
      <c r="A35" s="339" t="s">
        <v>381</v>
      </c>
      <c r="B35" s="339"/>
      <c r="C35" s="339"/>
      <c r="D35" s="339"/>
      <c r="E35" s="339"/>
      <c r="F35" s="339"/>
      <c r="G35" s="8">
        <v>27</v>
      </c>
      <c r="H35" s="60">
        <v>247193050</v>
      </c>
      <c r="I35" s="60">
        <v>88235980</v>
      </c>
      <c r="J35" s="60">
        <v>11652410</v>
      </c>
      <c r="K35" s="60">
        <v>8465950</v>
      </c>
      <c r="L35" s="60">
        <v>8465950</v>
      </c>
      <c r="M35" s="60">
        <v>32188407</v>
      </c>
      <c r="N35" s="60">
        <v>32251148</v>
      </c>
      <c r="O35" s="60">
        <v>40706979</v>
      </c>
      <c r="P35" s="36">
        <v>0</v>
      </c>
      <c r="Q35" s="36">
        <v>0</v>
      </c>
      <c r="R35" s="36">
        <v>0</v>
      </c>
      <c r="S35" s="60">
        <v>-249638779</v>
      </c>
      <c r="T35" s="60">
        <v>-119570198</v>
      </c>
      <c r="U35" s="61">
        <f t="shared" ref="U35:U37" si="9">H35+I35+J35+K35-L35+M35+N35+O35+P35+Q35+R35+S35+T35</f>
        <v>83018997</v>
      </c>
      <c r="V35" s="60">
        <v>-693731</v>
      </c>
      <c r="W35" s="61">
        <f t="shared" ref="W35:W37" si="10">U35+V35</f>
        <v>82325266</v>
      </c>
    </row>
    <row r="36" spans="1:23" x14ac:dyDescent="0.2">
      <c r="A36" s="322" t="s">
        <v>329</v>
      </c>
      <c r="B36" s="322"/>
      <c r="C36" s="322"/>
      <c r="D36" s="322"/>
      <c r="E36" s="322"/>
      <c r="F36" s="322"/>
      <c r="G36" s="8">
        <v>28</v>
      </c>
      <c r="H36" s="36">
        <v>0</v>
      </c>
      <c r="I36" s="36">
        <v>0</v>
      </c>
      <c r="J36" s="36">
        <v>0</v>
      </c>
      <c r="K36" s="36">
        <v>0</v>
      </c>
      <c r="L36" s="36">
        <v>0</v>
      </c>
      <c r="M36" s="36">
        <v>0</v>
      </c>
      <c r="N36" s="36">
        <v>0</v>
      </c>
      <c r="O36" s="36">
        <v>0</v>
      </c>
      <c r="P36" s="36">
        <v>0</v>
      </c>
      <c r="Q36" s="36">
        <v>0</v>
      </c>
      <c r="R36" s="36">
        <v>0</v>
      </c>
      <c r="S36" s="36">
        <v>0</v>
      </c>
      <c r="T36" s="36">
        <v>0</v>
      </c>
      <c r="U36" s="61">
        <f t="shared" si="9"/>
        <v>0</v>
      </c>
      <c r="V36" s="36">
        <v>0</v>
      </c>
      <c r="W36" s="61">
        <f t="shared" si="10"/>
        <v>0</v>
      </c>
    </row>
    <row r="37" spans="1:23" x14ac:dyDescent="0.2">
      <c r="A37" s="322" t="s">
        <v>330</v>
      </c>
      <c r="B37" s="322"/>
      <c r="C37" s="322"/>
      <c r="D37" s="322"/>
      <c r="E37" s="322"/>
      <c r="F37" s="322"/>
      <c r="G37" s="8">
        <v>29</v>
      </c>
      <c r="H37" s="36">
        <v>0</v>
      </c>
      <c r="I37" s="36">
        <v>0</v>
      </c>
      <c r="J37" s="36">
        <v>0</v>
      </c>
      <c r="K37" s="36">
        <v>0</v>
      </c>
      <c r="L37" s="36">
        <v>0</v>
      </c>
      <c r="M37" s="36">
        <v>0</v>
      </c>
      <c r="N37" s="36">
        <v>0</v>
      </c>
      <c r="O37" s="36">
        <v>0</v>
      </c>
      <c r="P37" s="36">
        <v>0</v>
      </c>
      <c r="Q37" s="36">
        <v>0</v>
      </c>
      <c r="R37" s="36">
        <v>0</v>
      </c>
      <c r="S37" s="60">
        <v>0</v>
      </c>
      <c r="T37" s="60">
        <v>0</v>
      </c>
      <c r="U37" s="61">
        <f t="shared" si="9"/>
        <v>0</v>
      </c>
      <c r="V37" s="36">
        <v>0</v>
      </c>
      <c r="W37" s="61">
        <f t="shared" si="10"/>
        <v>0</v>
      </c>
    </row>
    <row r="38" spans="1:23" ht="25.5" customHeight="1" x14ac:dyDescent="0.2">
      <c r="A38" s="323" t="s">
        <v>382</v>
      </c>
      <c r="B38" s="323"/>
      <c r="C38" s="323"/>
      <c r="D38" s="323"/>
      <c r="E38" s="323"/>
      <c r="F38" s="323"/>
      <c r="G38" s="9">
        <v>30</v>
      </c>
      <c r="H38" s="62">
        <f>H35+H36+H37</f>
        <v>247193050</v>
      </c>
      <c r="I38" s="62">
        <f t="shared" ref="I38:W38" si="11">I35+I36+I37</f>
        <v>88235980</v>
      </c>
      <c r="J38" s="62">
        <f t="shared" si="11"/>
        <v>11652410</v>
      </c>
      <c r="K38" s="62">
        <f t="shared" si="11"/>
        <v>8465950</v>
      </c>
      <c r="L38" s="62">
        <f t="shared" si="11"/>
        <v>8465950</v>
      </c>
      <c r="M38" s="62">
        <f t="shared" si="11"/>
        <v>32188407</v>
      </c>
      <c r="N38" s="62">
        <f t="shared" si="11"/>
        <v>32251148</v>
      </c>
      <c r="O38" s="62">
        <f t="shared" si="11"/>
        <v>40706979</v>
      </c>
      <c r="P38" s="62">
        <f t="shared" si="11"/>
        <v>0</v>
      </c>
      <c r="Q38" s="62">
        <f t="shared" si="11"/>
        <v>0</v>
      </c>
      <c r="R38" s="62">
        <f t="shared" si="11"/>
        <v>0</v>
      </c>
      <c r="S38" s="62">
        <f t="shared" si="11"/>
        <v>-249638779</v>
      </c>
      <c r="T38" s="62">
        <f t="shared" si="11"/>
        <v>-119570198</v>
      </c>
      <c r="U38" s="62">
        <f t="shared" si="11"/>
        <v>83018997</v>
      </c>
      <c r="V38" s="62">
        <f t="shared" si="11"/>
        <v>-693731</v>
      </c>
      <c r="W38" s="62">
        <f t="shared" si="11"/>
        <v>82325266</v>
      </c>
    </row>
    <row r="39" spans="1:23" x14ac:dyDescent="0.2">
      <c r="A39" s="322" t="s">
        <v>331</v>
      </c>
      <c r="B39" s="322"/>
      <c r="C39" s="322"/>
      <c r="D39" s="322"/>
      <c r="E39" s="322"/>
      <c r="F39" s="322"/>
      <c r="G39" s="8">
        <v>31</v>
      </c>
      <c r="H39" s="64">
        <v>0</v>
      </c>
      <c r="I39" s="64">
        <v>0</v>
      </c>
      <c r="J39" s="64">
        <v>0</v>
      </c>
      <c r="K39" s="64">
        <v>0</v>
      </c>
      <c r="L39" s="64">
        <v>0</v>
      </c>
      <c r="M39" s="64">
        <v>0</v>
      </c>
      <c r="N39" s="64">
        <v>0</v>
      </c>
      <c r="O39" s="64">
        <v>0</v>
      </c>
      <c r="P39" s="64">
        <v>0</v>
      </c>
      <c r="Q39" s="64">
        <v>0</v>
      </c>
      <c r="R39" s="64">
        <v>0</v>
      </c>
      <c r="S39" s="64">
        <v>0</v>
      </c>
      <c r="T39" s="60">
        <v>3250989</v>
      </c>
      <c r="U39" s="61">
        <f t="shared" ref="U39:U56" si="12">H39+I39+J39+K39-L39+M39+N39+O39+P39+Q39+R39+S39+T39</f>
        <v>3250989</v>
      </c>
      <c r="V39" s="60">
        <v>0</v>
      </c>
      <c r="W39" s="61">
        <f t="shared" ref="W39:W56" si="13">U39+V39</f>
        <v>3250989</v>
      </c>
    </row>
    <row r="40" spans="1:23" x14ac:dyDescent="0.2">
      <c r="A40" s="322" t="s">
        <v>332</v>
      </c>
      <c r="B40" s="322"/>
      <c r="C40" s="322"/>
      <c r="D40" s="322"/>
      <c r="E40" s="322"/>
      <c r="F40" s="322"/>
      <c r="G40" s="8">
        <v>32</v>
      </c>
      <c r="H40" s="64">
        <v>0</v>
      </c>
      <c r="I40" s="64">
        <v>0</v>
      </c>
      <c r="J40" s="64">
        <v>0</v>
      </c>
      <c r="K40" s="64">
        <v>0</v>
      </c>
      <c r="L40" s="64">
        <v>0</v>
      </c>
      <c r="M40" s="64">
        <v>0</v>
      </c>
      <c r="N40" s="132">
        <f>-1661660+212</f>
        <v>-1661448</v>
      </c>
      <c r="O40" s="64">
        <v>0</v>
      </c>
      <c r="P40" s="64">
        <v>0</v>
      </c>
      <c r="Q40" s="64">
        <v>0</v>
      </c>
      <c r="R40" s="64">
        <v>0</v>
      </c>
      <c r="S40" s="64">
        <v>0</v>
      </c>
      <c r="T40" s="64">
        <v>0</v>
      </c>
      <c r="U40" s="61">
        <f t="shared" si="12"/>
        <v>-1661448</v>
      </c>
      <c r="V40" s="60">
        <v>0</v>
      </c>
      <c r="W40" s="61">
        <f t="shared" si="13"/>
        <v>-1661448</v>
      </c>
    </row>
    <row r="41" spans="1:23" ht="27" customHeight="1" x14ac:dyDescent="0.2">
      <c r="A41" s="322" t="s">
        <v>354</v>
      </c>
      <c r="B41" s="322"/>
      <c r="C41" s="322"/>
      <c r="D41" s="322"/>
      <c r="E41" s="322"/>
      <c r="F41" s="322"/>
      <c r="G41" s="8">
        <v>33</v>
      </c>
      <c r="H41" s="64">
        <v>0</v>
      </c>
      <c r="I41" s="64">
        <v>0</v>
      </c>
      <c r="J41" s="64">
        <v>0</v>
      </c>
      <c r="K41" s="64">
        <v>0</v>
      </c>
      <c r="L41" s="64">
        <v>0</v>
      </c>
      <c r="M41" s="64">
        <v>0</v>
      </c>
      <c r="N41" s="64">
        <v>0</v>
      </c>
      <c r="O41" s="60">
        <v>0</v>
      </c>
      <c r="P41" s="64">
        <v>0</v>
      </c>
      <c r="Q41" s="64">
        <v>0</v>
      </c>
      <c r="R41" s="64">
        <v>0</v>
      </c>
      <c r="S41" s="36">
        <v>0</v>
      </c>
      <c r="T41" s="36">
        <v>0</v>
      </c>
      <c r="U41" s="61">
        <f t="shared" si="12"/>
        <v>0</v>
      </c>
      <c r="V41" s="36">
        <v>0</v>
      </c>
      <c r="W41" s="61">
        <f t="shared" si="13"/>
        <v>0</v>
      </c>
    </row>
    <row r="42" spans="1:23" ht="20.25" customHeight="1" x14ac:dyDescent="0.2">
      <c r="A42" s="322" t="s">
        <v>334</v>
      </c>
      <c r="B42" s="322"/>
      <c r="C42" s="322"/>
      <c r="D42" s="322"/>
      <c r="E42" s="322"/>
      <c r="F42" s="322"/>
      <c r="G42" s="8">
        <v>34</v>
      </c>
      <c r="H42" s="64">
        <v>0</v>
      </c>
      <c r="I42" s="64">
        <v>0</v>
      </c>
      <c r="J42" s="64">
        <v>0</v>
      </c>
      <c r="K42" s="64">
        <v>0</v>
      </c>
      <c r="L42" s="64">
        <v>0</v>
      </c>
      <c r="M42" s="64">
        <v>0</v>
      </c>
      <c r="N42" s="64">
        <v>0</v>
      </c>
      <c r="O42" s="64">
        <v>0</v>
      </c>
      <c r="P42" s="36">
        <v>0</v>
      </c>
      <c r="Q42" s="64">
        <v>0</v>
      </c>
      <c r="R42" s="64">
        <v>0</v>
      </c>
      <c r="S42" s="36">
        <v>0</v>
      </c>
      <c r="T42" s="36">
        <v>0</v>
      </c>
      <c r="U42" s="61">
        <f t="shared" si="12"/>
        <v>0</v>
      </c>
      <c r="V42" s="36">
        <v>0</v>
      </c>
      <c r="W42" s="61">
        <f t="shared" si="13"/>
        <v>0</v>
      </c>
    </row>
    <row r="43" spans="1:23" ht="21" customHeight="1" x14ac:dyDescent="0.2">
      <c r="A43" s="322" t="s">
        <v>335</v>
      </c>
      <c r="B43" s="322"/>
      <c r="C43" s="322"/>
      <c r="D43" s="322"/>
      <c r="E43" s="322"/>
      <c r="F43" s="322"/>
      <c r="G43" s="8">
        <v>35</v>
      </c>
      <c r="H43" s="64">
        <v>0</v>
      </c>
      <c r="I43" s="64">
        <v>0</v>
      </c>
      <c r="J43" s="64">
        <v>0</v>
      </c>
      <c r="K43" s="64">
        <v>0</v>
      </c>
      <c r="L43" s="64">
        <v>0</v>
      </c>
      <c r="M43" s="64">
        <v>0</v>
      </c>
      <c r="N43" s="64">
        <v>0</v>
      </c>
      <c r="O43" s="64">
        <v>0</v>
      </c>
      <c r="P43" s="64">
        <v>0</v>
      </c>
      <c r="Q43" s="36">
        <v>0</v>
      </c>
      <c r="R43" s="64">
        <v>0</v>
      </c>
      <c r="S43" s="36">
        <v>0</v>
      </c>
      <c r="T43" s="36">
        <v>0</v>
      </c>
      <c r="U43" s="61">
        <f t="shared" si="12"/>
        <v>0</v>
      </c>
      <c r="V43" s="36">
        <v>0</v>
      </c>
      <c r="W43" s="61">
        <f t="shared" si="13"/>
        <v>0</v>
      </c>
    </row>
    <row r="44" spans="1:23" ht="29.25" customHeight="1" x14ac:dyDescent="0.2">
      <c r="A44" s="322" t="s">
        <v>336</v>
      </c>
      <c r="B44" s="322"/>
      <c r="C44" s="322"/>
      <c r="D44" s="322"/>
      <c r="E44" s="322"/>
      <c r="F44" s="322"/>
      <c r="G44" s="8">
        <v>36</v>
      </c>
      <c r="H44" s="64">
        <v>0</v>
      </c>
      <c r="I44" s="64">
        <v>0</v>
      </c>
      <c r="J44" s="64">
        <v>0</v>
      </c>
      <c r="K44" s="64">
        <v>0</v>
      </c>
      <c r="L44" s="64">
        <v>0</v>
      </c>
      <c r="M44" s="64">
        <v>0</v>
      </c>
      <c r="N44" s="64">
        <v>0</v>
      </c>
      <c r="O44" s="64">
        <v>0</v>
      </c>
      <c r="P44" s="64">
        <v>0</v>
      </c>
      <c r="Q44" s="64">
        <v>0</v>
      </c>
      <c r="R44" s="36">
        <v>0</v>
      </c>
      <c r="S44" s="36">
        <v>0</v>
      </c>
      <c r="T44" s="36">
        <v>0</v>
      </c>
      <c r="U44" s="61">
        <f t="shared" si="12"/>
        <v>0</v>
      </c>
      <c r="V44" s="36">
        <v>0</v>
      </c>
      <c r="W44" s="61">
        <f t="shared" si="13"/>
        <v>0</v>
      </c>
    </row>
    <row r="45" spans="1:23" ht="21" customHeight="1" x14ac:dyDescent="0.2">
      <c r="A45" s="322" t="s">
        <v>355</v>
      </c>
      <c r="B45" s="322"/>
      <c r="C45" s="322"/>
      <c r="D45" s="322"/>
      <c r="E45" s="322"/>
      <c r="F45" s="322"/>
      <c r="G45" s="8">
        <v>37</v>
      </c>
      <c r="H45" s="64">
        <v>0</v>
      </c>
      <c r="I45" s="64">
        <v>0</v>
      </c>
      <c r="J45" s="64">
        <v>0</v>
      </c>
      <c r="K45" s="64">
        <v>0</v>
      </c>
      <c r="L45" s="64">
        <v>0</v>
      </c>
      <c r="M45" s="64">
        <v>0</v>
      </c>
      <c r="N45" s="36">
        <v>0</v>
      </c>
      <c r="O45" s="36">
        <v>0</v>
      </c>
      <c r="P45" s="36">
        <v>0</v>
      </c>
      <c r="Q45" s="36">
        <v>0</v>
      </c>
      <c r="R45" s="36">
        <v>0</v>
      </c>
      <c r="S45" s="36">
        <v>0</v>
      </c>
      <c r="T45" s="36">
        <v>0</v>
      </c>
      <c r="U45" s="61">
        <f t="shared" si="12"/>
        <v>0</v>
      </c>
      <c r="V45" s="36">
        <v>0</v>
      </c>
      <c r="W45" s="61">
        <f t="shared" si="13"/>
        <v>0</v>
      </c>
    </row>
    <row r="46" spans="1:23" x14ac:dyDescent="0.2">
      <c r="A46" s="322" t="s">
        <v>338</v>
      </c>
      <c r="B46" s="322"/>
      <c r="C46" s="322"/>
      <c r="D46" s="322"/>
      <c r="E46" s="322"/>
      <c r="F46" s="322"/>
      <c r="G46" s="8">
        <v>38</v>
      </c>
      <c r="H46" s="64">
        <v>0</v>
      </c>
      <c r="I46" s="64">
        <v>0</v>
      </c>
      <c r="J46" s="64">
        <v>0</v>
      </c>
      <c r="K46" s="64">
        <v>0</v>
      </c>
      <c r="L46" s="64">
        <v>0</v>
      </c>
      <c r="M46" s="64">
        <v>0</v>
      </c>
      <c r="N46" s="36">
        <v>0</v>
      </c>
      <c r="O46" s="36">
        <v>0</v>
      </c>
      <c r="P46" s="36">
        <v>0</v>
      </c>
      <c r="Q46" s="36">
        <v>0</v>
      </c>
      <c r="R46" s="36">
        <v>0</v>
      </c>
      <c r="S46" s="36">
        <v>0</v>
      </c>
      <c r="T46" s="36">
        <v>0</v>
      </c>
      <c r="U46" s="61">
        <f t="shared" si="12"/>
        <v>0</v>
      </c>
      <c r="V46" s="36">
        <v>0</v>
      </c>
      <c r="W46" s="61">
        <f t="shared" si="13"/>
        <v>0</v>
      </c>
    </row>
    <row r="47" spans="1:23" x14ac:dyDescent="0.2">
      <c r="A47" s="322" t="s">
        <v>339</v>
      </c>
      <c r="B47" s="322"/>
      <c r="C47" s="322"/>
      <c r="D47" s="322"/>
      <c r="E47" s="322"/>
      <c r="F47" s="322"/>
      <c r="G47" s="8">
        <v>39</v>
      </c>
      <c r="H47" s="36">
        <v>0</v>
      </c>
      <c r="I47" s="36">
        <v>0</v>
      </c>
      <c r="J47" s="36">
        <v>0</v>
      </c>
      <c r="K47" s="36">
        <v>0</v>
      </c>
      <c r="L47" s="36">
        <v>0</v>
      </c>
      <c r="M47" s="36">
        <v>0</v>
      </c>
      <c r="N47" s="36">
        <v>0</v>
      </c>
      <c r="O47" s="36">
        <v>0</v>
      </c>
      <c r="P47" s="36">
        <v>0</v>
      </c>
      <c r="Q47" s="36">
        <v>0</v>
      </c>
      <c r="R47" s="36">
        <v>0</v>
      </c>
      <c r="S47" s="36">
        <v>0</v>
      </c>
      <c r="T47" s="36">
        <v>0</v>
      </c>
      <c r="U47" s="61">
        <f t="shared" si="12"/>
        <v>0</v>
      </c>
      <c r="V47" s="36">
        <v>693731</v>
      </c>
      <c r="W47" s="61">
        <f t="shared" si="13"/>
        <v>693731</v>
      </c>
    </row>
    <row r="48" spans="1:23" x14ac:dyDescent="0.2">
      <c r="A48" s="322" t="s">
        <v>340</v>
      </c>
      <c r="B48" s="322"/>
      <c r="C48" s="322"/>
      <c r="D48" s="322"/>
      <c r="E48" s="322"/>
      <c r="F48" s="322"/>
      <c r="G48" s="8">
        <v>40</v>
      </c>
      <c r="H48" s="64">
        <v>0</v>
      </c>
      <c r="I48" s="64">
        <v>0</v>
      </c>
      <c r="J48" s="64">
        <v>0</v>
      </c>
      <c r="K48" s="64">
        <v>0</v>
      </c>
      <c r="L48" s="64">
        <v>0</v>
      </c>
      <c r="M48" s="64">
        <v>0</v>
      </c>
      <c r="N48" s="36">
        <v>0</v>
      </c>
      <c r="O48" s="36">
        <v>0</v>
      </c>
      <c r="P48" s="36">
        <v>0</v>
      </c>
      <c r="Q48" s="36">
        <v>0</v>
      </c>
      <c r="R48" s="36">
        <v>0</v>
      </c>
      <c r="S48" s="36">
        <v>0</v>
      </c>
      <c r="T48" s="36">
        <v>0</v>
      </c>
      <c r="U48" s="61">
        <f t="shared" si="12"/>
        <v>0</v>
      </c>
      <c r="V48" s="36">
        <v>0</v>
      </c>
      <c r="W48" s="61">
        <f t="shared" si="13"/>
        <v>0</v>
      </c>
    </row>
    <row r="49" spans="1:23" ht="24" customHeight="1" x14ac:dyDescent="0.2">
      <c r="A49" s="322" t="s">
        <v>356</v>
      </c>
      <c r="B49" s="322"/>
      <c r="C49" s="322"/>
      <c r="D49" s="322"/>
      <c r="E49" s="322"/>
      <c r="F49" s="322"/>
      <c r="G49" s="8">
        <v>41</v>
      </c>
      <c r="H49" s="36">
        <v>0</v>
      </c>
      <c r="I49" s="36">
        <v>0</v>
      </c>
      <c r="J49" s="36">
        <v>0</v>
      </c>
      <c r="K49" s="36">
        <v>0</v>
      </c>
      <c r="L49" s="36">
        <v>0</v>
      </c>
      <c r="M49" s="36">
        <v>0</v>
      </c>
      <c r="N49" s="36">
        <v>0</v>
      </c>
      <c r="O49" s="36">
        <v>0</v>
      </c>
      <c r="P49" s="36">
        <v>0</v>
      </c>
      <c r="Q49" s="36">
        <v>0</v>
      </c>
      <c r="R49" s="36">
        <v>0</v>
      </c>
      <c r="S49" s="36">
        <v>0</v>
      </c>
      <c r="T49" s="36">
        <v>0</v>
      </c>
      <c r="U49" s="61">
        <f>H49+I49+J49+K49-L49+M49+N49+O49+P49+Q49+R49+S49+T49</f>
        <v>0</v>
      </c>
      <c r="V49" s="36">
        <v>0</v>
      </c>
      <c r="W49" s="61">
        <f t="shared" si="13"/>
        <v>0</v>
      </c>
    </row>
    <row r="50" spans="1:23" ht="26.25" customHeight="1" x14ac:dyDescent="0.2">
      <c r="A50" s="322" t="s">
        <v>342</v>
      </c>
      <c r="B50" s="322"/>
      <c r="C50" s="322"/>
      <c r="D50" s="322"/>
      <c r="E50" s="322"/>
      <c r="F50" s="322"/>
      <c r="G50" s="8">
        <v>42</v>
      </c>
      <c r="H50" s="36">
        <v>0</v>
      </c>
      <c r="I50" s="36">
        <v>0</v>
      </c>
      <c r="J50" s="36">
        <v>0</v>
      </c>
      <c r="K50" s="36">
        <v>0</v>
      </c>
      <c r="L50" s="36">
        <v>0</v>
      </c>
      <c r="M50" s="36">
        <v>0</v>
      </c>
      <c r="N50" s="36">
        <v>0</v>
      </c>
      <c r="O50" s="36">
        <v>0</v>
      </c>
      <c r="P50" s="36">
        <v>0</v>
      </c>
      <c r="Q50" s="36">
        <v>0</v>
      </c>
      <c r="R50" s="36">
        <v>0</v>
      </c>
      <c r="S50" s="36">
        <v>0</v>
      </c>
      <c r="T50" s="36">
        <v>0</v>
      </c>
      <c r="U50" s="61">
        <f t="shared" si="12"/>
        <v>0</v>
      </c>
      <c r="V50" s="36">
        <v>0</v>
      </c>
      <c r="W50" s="61">
        <f t="shared" si="13"/>
        <v>0</v>
      </c>
    </row>
    <row r="51" spans="1:23" ht="22.5" customHeight="1" x14ac:dyDescent="0.2">
      <c r="A51" s="322" t="s">
        <v>357</v>
      </c>
      <c r="B51" s="322"/>
      <c r="C51" s="322"/>
      <c r="D51" s="322"/>
      <c r="E51" s="322"/>
      <c r="F51" s="322"/>
      <c r="G51" s="8">
        <v>43</v>
      </c>
      <c r="H51" s="36">
        <v>0</v>
      </c>
      <c r="I51" s="36">
        <v>0</v>
      </c>
      <c r="J51" s="36">
        <v>0</v>
      </c>
      <c r="K51" s="36">
        <v>0</v>
      </c>
      <c r="L51" s="36">
        <v>0</v>
      </c>
      <c r="M51" s="36">
        <v>0</v>
      </c>
      <c r="N51" s="36">
        <v>0</v>
      </c>
      <c r="O51" s="36">
        <v>0</v>
      </c>
      <c r="P51" s="36">
        <v>0</v>
      </c>
      <c r="Q51" s="36">
        <v>0</v>
      </c>
      <c r="R51" s="36">
        <v>0</v>
      </c>
      <c r="S51" s="36">
        <v>0</v>
      </c>
      <c r="T51" s="36">
        <v>0</v>
      </c>
      <c r="U51" s="61">
        <f t="shared" si="12"/>
        <v>0</v>
      </c>
      <c r="V51" s="36">
        <v>0</v>
      </c>
      <c r="W51" s="61">
        <f t="shared" si="13"/>
        <v>0</v>
      </c>
    </row>
    <row r="52" spans="1:23" x14ac:dyDescent="0.2">
      <c r="A52" s="322" t="s">
        <v>344</v>
      </c>
      <c r="B52" s="322"/>
      <c r="C52" s="322"/>
      <c r="D52" s="322"/>
      <c r="E52" s="322"/>
      <c r="F52" s="322"/>
      <c r="G52" s="8">
        <v>44</v>
      </c>
      <c r="H52" s="36">
        <v>0</v>
      </c>
      <c r="I52" s="36">
        <v>0</v>
      </c>
      <c r="J52" s="36">
        <v>0</v>
      </c>
      <c r="K52" s="36">
        <v>0</v>
      </c>
      <c r="L52" s="36">
        <v>0</v>
      </c>
      <c r="M52" s="36">
        <v>0</v>
      </c>
      <c r="N52" s="36">
        <v>0</v>
      </c>
      <c r="O52" s="36">
        <v>0</v>
      </c>
      <c r="P52" s="36">
        <v>0</v>
      </c>
      <c r="Q52" s="36">
        <v>0</v>
      </c>
      <c r="R52" s="36">
        <v>0</v>
      </c>
      <c r="S52" s="36">
        <v>0</v>
      </c>
      <c r="T52" s="36">
        <v>0</v>
      </c>
      <c r="U52" s="61">
        <f t="shared" si="12"/>
        <v>0</v>
      </c>
      <c r="V52" s="36">
        <v>0</v>
      </c>
      <c r="W52" s="61">
        <f t="shared" si="13"/>
        <v>0</v>
      </c>
    </row>
    <row r="53" spans="1:23" x14ac:dyDescent="0.2">
      <c r="A53" s="322" t="s">
        <v>345</v>
      </c>
      <c r="B53" s="322"/>
      <c r="C53" s="322"/>
      <c r="D53" s="322"/>
      <c r="E53" s="322"/>
      <c r="F53" s="322"/>
      <c r="G53" s="8">
        <v>45</v>
      </c>
      <c r="H53" s="36">
        <v>0</v>
      </c>
      <c r="I53" s="36">
        <v>0</v>
      </c>
      <c r="J53" s="36">
        <v>0</v>
      </c>
      <c r="K53" s="36">
        <v>0</v>
      </c>
      <c r="L53" s="36">
        <v>0</v>
      </c>
      <c r="M53" s="36">
        <v>0</v>
      </c>
      <c r="N53" s="36">
        <v>0</v>
      </c>
      <c r="O53" s="36">
        <v>0</v>
      </c>
      <c r="P53" s="36">
        <v>0</v>
      </c>
      <c r="Q53" s="36">
        <v>0</v>
      </c>
      <c r="R53" s="36">
        <v>0</v>
      </c>
      <c r="S53" s="36">
        <v>0</v>
      </c>
      <c r="T53" s="36">
        <v>0</v>
      </c>
      <c r="U53" s="61">
        <f t="shared" si="12"/>
        <v>0</v>
      </c>
      <c r="V53" s="36">
        <v>0</v>
      </c>
      <c r="W53" s="61">
        <f t="shared" si="13"/>
        <v>0</v>
      </c>
    </row>
    <row r="54" spans="1:23" x14ac:dyDescent="0.2">
      <c r="A54" s="322" t="s">
        <v>346</v>
      </c>
      <c r="B54" s="322"/>
      <c r="C54" s="322"/>
      <c r="D54" s="322"/>
      <c r="E54" s="322"/>
      <c r="F54" s="322"/>
      <c r="G54" s="8">
        <v>46</v>
      </c>
      <c r="H54" s="36">
        <v>0</v>
      </c>
      <c r="I54" s="60">
        <v>-2094310</v>
      </c>
      <c r="J54" s="36">
        <v>0</v>
      </c>
      <c r="K54" s="36">
        <v>0</v>
      </c>
      <c r="L54" s="36">
        <v>0</v>
      </c>
      <c r="M54" s="36">
        <v>0</v>
      </c>
      <c r="N54" s="36">
        <v>0</v>
      </c>
      <c r="O54" s="36">
        <v>0</v>
      </c>
      <c r="P54" s="36">
        <v>0</v>
      </c>
      <c r="Q54" s="36">
        <v>0</v>
      </c>
      <c r="R54" s="36">
        <v>0</v>
      </c>
      <c r="S54" s="60">
        <v>-119570198</v>
      </c>
      <c r="T54" s="60">
        <v>119570198</v>
      </c>
      <c r="U54" s="61">
        <f t="shared" si="12"/>
        <v>-2094310</v>
      </c>
      <c r="V54" s="36">
        <v>0</v>
      </c>
      <c r="W54" s="61">
        <f t="shared" si="13"/>
        <v>-2094310</v>
      </c>
    </row>
    <row r="55" spans="1:23" x14ac:dyDescent="0.2">
      <c r="A55" s="322" t="s">
        <v>347</v>
      </c>
      <c r="B55" s="322"/>
      <c r="C55" s="322"/>
      <c r="D55" s="322"/>
      <c r="E55" s="322"/>
      <c r="F55" s="322"/>
      <c r="G55" s="8">
        <v>47</v>
      </c>
      <c r="H55" s="36">
        <v>0</v>
      </c>
      <c r="I55" s="36">
        <v>0</v>
      </c>
      <c r="J55" s="36">
        <v>0</v>
      </c>
      <c r="K55" s="36">
        <v>0</v>
      </c>
      <c r="L55" s="36">
        <v>0</v>
      </c>
      <c r="M55" s="36">
        <v>0</v>
      </c>
      <c r="N55" s="36">
        <v>0</v>
      </c>
      <c r="O55" s="36">
        <v>0</v>
      </c>
      <c r="P55" s="36">
        <v>0</v>
      </c>
      <c r="Q55" s="36">
        <v>0</v>
      </c>
      <c r="R55" s="36">
        <v>0</v>
      </c>
      <c r="S55" s="36">
        <v>0</v>
      </c>
      <c r="T55" s="36">
        <v>0</v>
      </c>
      <c r="U55" s="61">
        <f t="shared" si="12"/>
        <v>0</v>
      </c>
      <c r="V55" s="36">
        <v>0</v>
      </c>
      <c r="W55" s="61">
        <f t="shared" si="13"/>
        <v>0</v>
      </c>
    </row>
    <row r="56" spans="1:23" x14ac:dyDescent="0.2">
      <c r="A56" s="322" t="s">
        <v>348</v>
      </c>
      <c r="B56" s="322"/>
      <c r="C56" s="322"/>
      <c r="D56" s="322"/>
      <c r="E56" s="322"/>
      <c r="F56" s="322"/>
      <c r="G56" s="8">
        <v>48</v>
      </c>
      <c r="H56" s="36">
        <v>0</v>
      </c>
      <c r="I56" s="36">
        <v>0</v>
      </c>
      <c r="J56" s="36">
        <v>0</v>
      </c>
      <c r="K56" s="36">
        <v>0</v>
      </c>
      <c r="L56" s="36">
        <v>0</v>
      </c>
      <c r="M56" s="36">
        <v>0</v>
      </c>
      <c r="N56" s="36">
        <v>0</v>
      </c>
      <c r="O56" s="36">
        <v>0</v>
      </c>
      <c r="P56" s="36">
        <v>0</v>
      </c>
      <c r="Q56" s="36">
        <v>0</v>
      </c>
      <c r="R56" s="36">
        <v>0</v>
      </c>
      <c r="S56" s="36">
        <v>0</v>
      </c>
      <c r="T56" s="36">
        <v>0</v>
      </c>
      <c r="U56" s="61">
        <f t="shared" si="12"/>
        <v>0</v>
      </c>
      <c r="V56" s="36">
        <v>0</v>
      </c>
      <c r="W56" s="61">
        <f t="shared" si="13"/>
        <v>0</v>
      </c>
    </row>
    <row r="57" spans="1:23" ht="24" customHeight="1" x14ac:dyDescent="0.2">
      <c r="A57" s="340" t="s">
        <v>383</v>
      </c>
      <c r="B57" s="340"/>
      <c r="C57" s="340"/>
      <c r="D57" s="340"/>
      <c r="E57" s="340"/>
      <c r="F57" s="340"/>
      <c r="G57" s="10">
        <v>49</v>
      </c>
      <c r="H57" s="63">
        <f>SUM(H38:H56)</f>
        <v>247193050</v>
      </c>
      <c r="I57" s="63">
        <f t="shared" ref="I57:W57" si="14">SUM(I38:I56)</f>
        <v>86141670</v>
      </c>
      <c r="J57" s="63">
        <f t="shared" si="14"/>
        <v>11652410</v>
      </c>
      <c r="K57" s="63">
        <f t="shared" si="14"/>
        <v>8465950</v>
      </c>
      <c r="L57" s="63">
        <f t="shared" si="14"/>
        <v>8465950</v>
      </c>
      <c r="M57" s="63">
        <f t="shared" si="14"/>
        <v>32188407</v>
      </c>
      <c r="N57" s="63">
        <f t="shared" si="14"/>
        <v>30589700</v>
      </c>
      <c r="O57" s="63">
        <f t="shared" si="14"/>
        <v>40706979</v>
      </c>
      <c r="P57" s="63">
        <f t="shared" si="14"/>
        <v>0</v>
      </c>
      <c r="Q57" s="63">
        <f t="shared" si="14"/>
        <v>0</v>
      </c>
      <c r="R57" s="63">
        <f t="shared" si="14"/>
        <v>0</v>
      </c>
      <c r="S57" s="63">
        <f t="shared" si="14"/>
        <v>-369208977</v>
      </c>
      <c r="T57" s="63">
        <f t="shared" si="14"/>
        <v>3250989</v>
      </c>
      <c r="U57" s="63">
        <f t="shared" si="14"/>
        <v>82514228</v>
      </c>
      <c r="V57" s="63">
        <f t="shared" si="14"/>
        <v>0</v>
      </c>
      <c r="W57" s="63">
        <f t="shared" si="14"/>
        <v>82514228</v>
      </c>
    </row>
    <row r="58" spans="1:23" x14ac:dyDescent="0.2">
      <c r="A58" s="341" t="s">
        <v>349</v>
      </c>
      <c r="B58" s="342"/>
      <c r="C58" s="342"/>
      <c r="D58" s="342"/>
      <c r="E58" s="342"/>
      <c r="F58" s="342"/>
      <c r="G58" s="342"/>
      <c r="H58" s="342"/>
      <c r="I58" s="342"/>
      <c r="J58" s="342"/>
      <c r="K58" s="342"/>
      <c r="L58" s="342"/>
      <c r="M58" s="342"/>
      <c r="N58" s="342"/>
      <c r="O58" s="342"/>
      <c r="P58" s="342"/>
      <c r="Q58" s="342"/>
      <c r="R58" s="342"/>
      <c r="S58" s="342"/>
      <c r="T58" s="342"/>
      <c r="U58" s="342"/>
      <c r="V58" s="342"/>
      <c r="W58" s="342"/>
    </row>
    <row r="59" spans="1:23" ht="31.5" customHeight="1" x14ac:dyDescent="0.2">
      <c r="A59" s="343" t="s">
        <v>358</v>
      </c>
      <c r="B59" s="343"/>
      <c r="C59" s="343"/>
      <c r="D59" s="343"/>
      <c r="E59" s="343"/>
      <c r="F59" s="343"/>
      <c r="G59" s="9">
        <v>50</v>
      </c>
      <c r="H59" s="62">
        <f>SUM(H40:H48)</f>
        <v>0</v>
      </c>
      <c r="I59" s="62">
        <f t="shared" ref="I59:W59" si="15">SUM(I40:I48)</f>
        <v>0</v>
      </c>
      <c r="J59" s="62">
        <f t="shared" si="15"/>
        <v>0</v>
      </c>
      <c r="K59" s="62">
        <f t="shared" si="15"/>
        <v>0</v>
      </c>
      <c r="L59" s="62">
        <f t="shared" si="15"/>
        <v>0</v>
      </c>
      <c r="M59" s="62">
        <f t="shared" si="15"/>
        <v>0</v>
      </c>
      <c r="N59" s="62">
        <f t="shared" si="15"/>
        <v>-1661448</v>
      </c>
      <c r="O59" s="62">
        <f t="shared" si="15"/>
        <v>0</v>
      </c>
      <c r="P59" s="62">
        <f t="shared" si="15"/>
        <v>0</v>
      </c>
      <c r="Q59" s="62">
        <f t="shared" si="15"/>
        <v>0</v>
      </c>
      <c r="R59" s="62">
        <f t="shared" si="15"/>
        <v>0</v>
      </c>
      <c r="S59" s="62">
        <f t="shared" si="15"/>
        <v>0</v>
      </c>
      <c r="T59" s="62">
        <f t="shared" si="15"/>
        <v>0</v>
      </c>
      <c r="U59" s="62">
        <f t="shared" si="15"/>
        <v>-1661448</v>
      </c>
      <c r="V59" s="62">
        <f t="shared" si="15"/>
        <v>693731</v>
      </c>
      <c r="W59" s="62">
        <f t="shared" si="15"/>
        <v>-967717</v>
      </c>
    </row>
    <row r="60" spans="1:23" ht="27.75" customHeight="1" x14ac:dyDescent="0.2">
      <c r="A60" s="343" t="s">
        <v>359</v>
      </c>
      <c r="B60" s="343"/>
      <c r="C60" s="343"/>
      <c r="D60" s="343"/>
      <c r="E60" s="343"/>
      <c r="F60" s="343"/>
      <c r="G60" s="9">
        <v>51</v>
      </c>
      <c r="H60" s="62">
        <f>H39+H59</f>
        <v>0</v>
      </c>
      <c r="I60" s="62">
        <f t="shared" ref="I60:W60" si="16">I39+I59</f>
        <v>0</v>
      </c>
      <c r="J60" s="62">
        <f t="shared" si="16"/>
        <v>0</v>
      </c>
      <c r="K60" s="62">
        <f t="shared" si="16"/>
        <v>0</v>
      </c>
      <c r="L60" s="62">
        <f t="shared" si="16"/>
        <v>0</v>
      </c>
      <c r="M60" s="62">
        <f t="shared" si="16"/>
        <v>0</v>
      </c>
      <c r="N60" s="62">
        <f t="shared" si="16"/>
        <v>-1661448</v>
      </c>
      <c r="O60" s="62">
        <f t="shared" si="16"/>
        <v>0</v>
      </c>
      <c r="P60" s="62">
        <f t="shared" si="16"/>
        <v>0</v>
      </c>
      <c r="Q60" s="62">
        <f t="shared" si="16"/>
        <v>0</v>
      </c>
      <c r="R60" s="62">
        <f t="shared" si="16"/>
        <v>0</v>
      </c>
      <c r="S60" s="62">
        <f t="shared" si="16"/>
        <v>0</v>
      </c>
      <c r="T60" s="62">
        <f t="shared" si="16"/>
        <v>3250989</v>
      </c>
      <c r="U60" s="62">
        <f t="shared" si="16"/>
        <v>1589541</v>
      </c>
      <c r="V60" s="62">
        <f t="shared" si="16"/>
        <v>693731</v>
      </c>
      <c r="W60" s="62">
        <f t="shared" si="16"/>
        <v>2283272</v>
      </c>
    </row>
    <row r="61" spans="1:23" ht="29.25" customHeight="1" x14ac:dyDescent="0.2">
      <c r="A61" s="344" t="s">
        <v>360</v>
      </c>
      <c r="B61" s="344"/>
      <c r="C61" s="344"/>
      <c r="D61" s="344"/>
      <c r="E61" s="344"/>
      <c r="F61" s="344"/>
      <c r="G61" s="10">
        <v>52</v>
      </c>
      <c r="H61" s="63">
        <f>SUM(H49:H56)</f>
        <v>0</v>
      </c>
      <c r="I61" s="63">
        <f t="shared" ref="I61:W61" si="17">SUM(I49:I56)</f>
        <v>-2094310</v>
      </c>
      <c r="J61" s="63">
        <f t="shared" si="17"/>
        <v>0</v>
      </c>
      <c r="K61" s="63">
        <f t="shared" si="17"/>
        <v>0</v>
      </c>
      <c r="L61" s="63">
        <f t="shared" si="17"/>
        <v>0</v>
      </c>
      <c r="M61" s="63">
        <f t="shared" si="17"/>
        <v>0</v>
      </c>
      <c r="N61" s="63">
        <f t="shared" si="17"/>
        <v>0</v>
      </c>
      <c r="O61" s="63">
        <f t="shared" si="17"/>
        <v>0</v>
      </c>
      <c r="P61" s="63">
        <f t="shared" si="17"/>
        <v>0</v>
      </c>
      <c r="Q61" s="63">
        <f t="shared" si="17"/>
        <v>0</v>
      </c>
      <c r="R61" s="63">
        <f t="shared" si="17"/>
        <v>0</v>
      </c>
      <c r="S61" s="63">
        <f t="shared" si="17"/>
        <v>-119570198</v>
      </c>
      <c r="T61" s="63">
        <f t="shared" si="17"/>
        <v>119570198</v>
      </c>
      <c r="U61" s="63">
        <f t="shared" si="17"/>
        <v>-2094310</v>
      </c>
      <c r="V61" s="63">
        <f t="shared" si="17"/>
        <v>0</v>
      </c>
      <c r="W61" s="63">
        <f t="shared" si="17"/>
        <v>-2094310</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0"/>
  <sheetViews>
    <sheetView topLeftCell="A40" workbookViewId="0">
      <selection activeCell="N11" sqref="N11"/>
    </sheetView>
  </sheetViews>
  <sheetFormatPr defaultRowHeight="12.75" x14ac:dyDescent="0.2"/>
  <sheetData>
    <row r="1" spans="1:10" x14ac:dyDescent="0.2">
      <c r="A1" s="346" t="s">
        <v>483</v>
      </c>
      <c r="B1" s="346"/>
      <c r="C1" s="346"/>
      <c r="D1" s="346"/>
      <c r="E1" s="346"/>
      <c r="F1" s="346"/>
      <c r="G1" s="346"/>
      <c r="H1" s="346"/>
      <c r="I1" s="346"/>
      <c r="J1" s="346"/>
    </row>
    <row r="2" spans="1:10" x14ac:dyDescent="0.2">
      <c r="A2" s="346"/>
      <c r="B2" s="346"/>
      <c r="C2" s="346"/>
      <c r="D2" s="346"/>
      <c r="E2" s="346"/>
      <c r="F2" s="346"/>
      <c r="G2" s="346"/>
      <c r="H2" s="346"/>
      <c r="I2" s="346"/>
      <c r="J2" s="346"/>
    </row>
    <row r="3" spans="1:10" x14ac:dyDescent="0.2">
      <c r="A3" s="346"/>
      <c r="B3" s="346"/>
      <c r="C3" s="346"/>
      <c r="D3" s="346"/>
      <c r="E3" s="346"/>
      <c r="F3" s="346"/>
      <c r="G3" s="346"/>
      <c r="H3" s="346"/>
      <c r="I3" s="346"/>
      <c r="J3" s="346"/>
    </row>
    <row r="4" spans="1:10" x14ac:dyDescent="0.2">
      <c r="A4" s="346"/>
      <c r="B4" s="346"/>
      <c r="C4" s="346"/>
      <c r="D4" s="346"/>
      <c r="E4" s="346"/>
      <c r="F4" s="346"/>
      <c r="G4" s="346"/>
      <c r="H4" s="346"/>
      <c r="I4" s="346"/>
      <c r="J4" s="346"/>
    </row>
    <row r="5" spans="1:10" x14ac:dyDescent="0.2">
      <c r="A5" s="346"/>
      <c r="B5" s="346"/>
      <c r="C5" s="346"/>
      <c r="D5" s="346"/>
      <c r="E5" s="346"/>
      <c r="F5" s="346"/>
      <c r="G5" s="346"/>
      <c r="H5" s="346"/>
      <c r="I5" s="346"/>
      <c r="J5" s="346"/>
    </row>
    <row r="6" spans="1:10" x14ac:dyDescent="0.2">
      <c r="A6" s="346"/>
      <c r="B6" s="346"/>
      <c r="C6" s="346"/>
      <c r="D6" s="346"/>
      <c r="E6" s="346"/>
      <c r="F6" s="346"/>
      <c r="G6" s="346"/>
      <c r="H6" s="346"/>
      <c r="I6" s="346"/>
      <c r="J6" s="346"/>
    </row>
    <row r="7" spans="1:10" x14ac:dyDescent="0.2">
      <c r="A7" s="346"/>
      <c r="B7" s="346"/>
      <c r="C7" s="346"/>
      <c r="D7" s="346"/>
      <c r="E7" s="346"/>
      <c r="F7" s="346"/>
      <c r="G7" s="346"/>
      <c r="H7" s="346"/>
      <c r="I7" s="346"/>
      <c r="J7" s="346"/>
    </row>
    <row r="8" spans="1:10" x14ac:dyDescent="0.2">
      <c r="A8" s="346"/>
      <c r="B8" s="346"/>
      <c r="C8" s="346"/>
      <c r="D8" s="346"/>
      <c r="E8" s="346"/>
      <c r="F8" s="346"/>
      <c r="G8" s="346"/>
      <c r="H8" s="346"/>
      <c r="I8" s="346"/>
      <c r="J8" s="346"/>
    </row>
    <row r="9" spans="1:10" x14ac:dyDescent="0.2">
      <c r="A9" s="346"/>
      <c r="B9" s="346"/>
      <c r="C9" s="346"/>
      <c r="D9" s="346"/>
      <c r="E9" s="346"/>
      <c r="F9" s="346"/>
      <c r="G9" s="346"/>
      <c r="H9" s="346"/>
      <c r="I9" s="346"/>
      <c r="J9" s="346"/>
    </row>
    <row r="10" spans="1:10" x14ac:dyDescent="0.2">
      <c r="A10" s="346"/>
      <c r="B10" s="346"/>
      <c r="C10" s="346"/>
      <c r="D10" s="346"/>
      <c r="E10" s="346"/>
      <c r="F10" s="346"/>
      <c r="G10" s="346"/>
      <c r="H10" s="346"/>
      <c r="I10" s="346"/>
      <c r="J10" s="346"/>
    </row>
    <row r="11" spans="1:10" x14ac:dyDescent="0.2">
      <c r="A11" s="346"/>
      <c r="B11" s="346"/>
      <c r="C11" s="346"/>
      <c r="D11" s="346"/>
      <c r="E11" s="346"/>
      <c r="F11" s="346"/>
      <c r="G11" s="346"/>
      <c r="H11" s="346"/>
      <c r="I11" s="346"/>
      <c r="J11" s="346"/>
    </row>
    <row r="12" spans="1:10" x14ac:dyDescent="0.2">
      <c r="A12" s="346"/>
      <c r="B12" s="346"/>
      <c r="C12" s="346"/>
      <c r="D12" s="346"/>
      <c r="E12" s="346"/>
      <c r="F12" s="346"/>
      <c r="G12" s="346"/>
      <c r="H12" s="346"/>
      <c r="I12" s="346"/>
      <c r="J12" s="346"/>
    </row>
    <row r="13" spans="1:10" x14ac:dyDescent="0.2">
      <c r="A13" s="346"/>
      <c r="B13" s="346"/>
      <c r="C13" s="346"/>
      <c r="D13" s="346"/>
      <c r="E13" s="346"/>
      <c r="F13" s="346"/>
      <c r="G13" s="346"/>
      <c r="H13" s="346"/>
      <c r="I13" s="346"/>
      <c r="J13" s="346"/>
    </row>
    <row r="14" spans="1:10" x14ac:dyDescent="0.2">
      <c r="A14" s="346"/>
      <c r="B14" s="346"/>
      <c r="C14" s="346"/>
      <c r="D14" s="346"/>
      <c r="E14" s="346"/>
      <c r="F14" s="346"/>
      <c r="G14" s="346"/>
      <c r="H14" s="346"/>
      <c r="I14" s="346"/>
      <c r="J14" s="346"/>
    </row>
    <row r="15" spans="1:10" x14ac:dyDescent="0.2">
      <c r="A15" s="346"/>
      <c r="B15" s="346"/>
      <c r="C15" s="346"/>
      <c r="D15" s="346"/>
      <c r="E15" s="346"/>
      <c r="F15" s="346"/>
      <c r="G15" s="346"/>
      <c r="H15" s="346"/>
      <c r="I15" s="346"/>
      <c r="J15" s="346"/>
    </row>
    <row r="16" spans="1:10" x14ac:dyDescent="0.2">
      <c r="A16" s="346"/>
      <c r="B16" s="346"/>
      <c r="C16" s="346"/>
      <c r="D16" s="346"/>
      <c r="E16" s="346"/>
      <c r="F16" s="346"/>
      <c r="G16" s="346"/>
      <c r="H16" s="346"/>
      <c r="I16" s="346"/>
      <c r="J16" s="346"/>
    </row>
    <row r="17" spans="1:10" x14ac:dyDescent="0.2">
      <c r="A17" s="346"/>
      <c r="B17" s="346"/>
      <c r="C17" s="346"/>
      <c r="D17" s="346"/>
      <c r="E17" s="346"/>
      <c r="F17" s="346"/>
      <c r="G17" s="346"/>
      <c r="H17" s="346"/>
      <c r="I17" s="346"/>
      <c r="J17" s="346"/>
    </row>
    <row r="18" spans="1:10" x14ac:dyDescent="0.2">
      <c r="A18" s="346"/>
      <c r="B18" s="346"/>
      <c r="C18" s="346"/>
      <c r="D18" s="346"/>
      <c r="E18" s="346"/>
      <c r="F18" s="346"/>
      <c r="G18" s="346"/>
      <c r="H18" s="346"/>
      <c r="I18" s="346"/>
      <c r="J18" s="346"/>
    </row>
    <row r="19" spans="1:10" x14ac:dyDescent="0.2">
      <c r="A19" s="346"/>
      <c r="B19" s="346"/>
      <c r="C19" s="346"/>
      <c r="D19" s="346"/>
      <c r="E19" s="346"/>
      <c r="F19" s="346"/>
      <c r="G19" s="346"/>
      <c r="H19" s="346"/>
      <c r="I19" s="346"/>
      <c r="J19" s="346"/>
    </row>
    <row r="20" spans="1:10" x14ac:dyDescent="0.2">
      <c r="A20" s="346"/>
      <c r="B20" s="346"/>
      <c r="C20" s="346"/>
      <c r="D20" s="346"/>
      <c r="E20" s="346"/>
      <c r="F20" s="346"/>
      <c r="G20" s="346"/>
      <c r="H20" s="346"/>
      <c r="I20" s="346"/>
      <c r="J20" s="346"/>
    </row>
    <row r="21" spans="1:10" x14ac:dyDescent="0.2">
      <c r="A21" s="346"/>
      <c r="B21" s="346"/>
      <c r="C21" s="346"/>
      <c r="D21" s="346"/>
      <c r="E21" s="346"/>
      <c r="F21" s="346"/>
      <c r="G21" s="346"/>
      <c r="H21" s="346"/>
      <c r="I21" s="346"/>
      <c r="J21" s="346"/>
    </row>
    <row r="22" spans="1:10" x14ac:dyDescent="0.2">
      <c r="A22" s="346"/>
      <c r="B22" s="346"/>
      <c r="C22" s="346"/>
      <c r="D22" s="346"/>
      <c r="E22" s="346"/>
      <c r="F22" s="346"/>
      <c r="G22" s="346"/>
      <c r="H22" s="346"/>
      <c r="I22" s="346"/>
      <c r="J22" s="346"/>
    </row>
    <row r="23" spans="1:10" x14ac:dyDescent="0.2">
      <c r="A23" s="346"/>
      <c r="B23" s="346"/>
      <c r="C23" s="346"/>
      <c r="D23" s="346"/>
      <c r="E23" s="346"/>
      <c r="F23" s="346"/>
      <c r="G23" s="346"/>
      <c r="H23" s="346"/>
      <c r="I23" s="346"/>
      <c r="J23" s="346"/>
    </row>
    <row r="24" spans="1:10" x14ac:dyDescent="0.2">
      <c r="A24" s="346"/>
      <c r="B24" s="346"/>
      <c r="C24" s="346"/>
      <c r="D24" s="346"/>
      <c r="E24" s="346"/>
      <c r="F24" s="346"/>
      <c r="G24" s="346"/>
      <c r="H24" s="346"/>
      <c r="I24" s="346"/>
      <c r="J24" s="346"/>
    </row>
    <row r="25" spans="1:10" x14ac:dyDescent="0.2">
      <c r="A25" s="346"/>
      <c r="B25" s="346"/>
      <c r="C25" s="346"/>
      <c r="D25" s="346"/>
      <c r="E25" s="346"/>
      <c r="F25" s="346"/>
      <c r="G25" s="346"/>
      <c r="H25" s="346"/>
      <c r="I25" s="346"/>
      <c r="J25" s="346"/>
    </row>
    <row r="26" spans="1:10" x14ac:dyDescent="0.2">
      <c r="A26" s="346"/>
      <c r="B26" s="346"/>
      <c r="C26" s="346"/>
      <c r="D26" s="346"/>
      <c r="E26" s="346"/>
      <c r="F26" s="346"/>
      <c r="G26" s="346"/>
      <c r="H26" s="346"/>
      <c r="I26" s="346"/>
      <c r="J26" s="346"/>
    </row>
    <row r="27" spans="1:10" x14ac:dyDescent="0.2">
      <c r="A27" s="346"/>
      <c r="B27" s="346"/>
      <c r="C27" s="346"/>
      <c r="D27" s="346"/>
      <c r="E27" s="346"/>
      <c r="F27" s="346"/>
      <c r="G27" s="346"/>
      <c r="H27" s="346"/>
      <c r="I27" s="346"/>
      <c r="J27" s="346"/>
    </row>
    <row r="28" spans="1:10" x14ac:dyDescent="0.2">
      <c r="A28" s="346"/>
      <c r="B28" s="346"/>
      <c r="C28" s="346"/>
      <c r="D28" s="346"/>
      <c r="E28" s="346"/>
      <c r="F28" s="346"/>
      <c r="G28" s="346"/>
      <c r="H28" s="346"/>
      <c r="I28" s="346"/>
      <c r="J28" s="346"/>
    </row>
    <row r="29" spans="1:10" x14ac:dyDescent="0.2">
      <c r="A29" s="346"/>
      <c r="B29" s="346"/>
      <c r="C29" s="346"/>
      <c r="D29" s="346"/>
      <c r="E29" s="346"/>
      <c r="F29" s="346"/>
      <c r="G29" s="346"/>
      <c r="H29" s="346"/>
      <c r="I29" s="346"/>
      <c r="J29" s="346"/>
    </row>
    <row r="30" spans="1:10" x14ac:dyDescent="0.2">
      <c r="A30" s="346"/>
      <c r="B30" s="346"/>
      <c r="C30" s="346"/>
      <c r="D30" s="346"/>
      <c r="E30" s="346"/>
      <c r="F30" s="346"/>
      <c r="G30" s="346"/>
      <c r="H30" s="346"/>
      <c r="I30" s="346"/>
      <c r="J30" s="346"/>
    </row>
    <row r="31" spans="1:10" x14ac:dyDescent="0.2">
      <c r="A31" s="346"/>
      <c r="B31" s="346"/>
      <c r="C31" s="346"/>
      <c r="D31" s="346"/>
      <c r="E31" s="346"/>
      <c r="F31" s="346"/>
      <c r="G31" s="346"/>
      <c r="H31" s="346"/>
      <c r="I31" s="346"/>
      <c r="J31" s="346"/>
    </row>
    <row r="32" spans="1:10" x14ac:dyDescent="0.2">
      <c r="A32" s="346"/>
      <c r="B32" s="346"/>
      <c r="C32" s="346"/>
      <c r="D32" s="346"/>
      <c r="E32" s="346"/>
      <c r="F32" s="346"/>
      <c r="G32" s="346"/>
      <c r="H32" s="346"/>
      <c r="I32" s="346"/>
      <c r="J32" s="346"/>
    </row>
    <row r="33" spans="1:10" x14ac:dyDescent="0.2">
      <c r="A33" s="346"/>
      <c r="B33" s="346"/>
      <c r="C33" s="346"/>
      <c r="D33" s="346"/>
      <c r="E33" s="346"/>
      <c r="F33" s="346"/>
      <c r="G33" s="346"/>
      <c r="H33" s="346"/>
      <c r="I33" s="346"/>
      <c r="J33" s="346"/>
    </row>
    <row r="34" spans="1:10" x14ac:dyDescent="0.2">
      <c r="A34" s="346"/>
      <c r="B34" s="346"/>
      <c r="C34" s="346"/>
      <c r="D34" s="346"/>
      <c r="E34" s="346"/>
      <c r="F34" s="346"/>
      <c r="G34" s="346"/>
      <c r="H34" s="346"/>
      <c r="I34" s="346"/>
      <c r="J34" s="346"/>
    </row>
    <row r="35" spans="1:10" x14ac:dyDescent="0.2">
      <c r="A35" s="346"/>
      <c r="B35" s="346"/>
      <c r="C35" s="346"/>
      <c r="D35" s="346"/>
      <c r="E35" s="346"/>
      <c r="F35" s="346"/>
      <c r="G35" s="346"/>
      <c r="H35" s="346"/>
      <c r="I35" s="346"/>
      <c r="J35" s="346"/>
    </row>
    <row r="36" spans="1:10" x14ac:dyDescent="0.2">
      <c r="A36" s="346"/>
      <c r="B36" s="346"/>
      <c r="C36" s="346"/>
      <c r="D36" s="346"/>
      <c r="E36" s="346"/>
      <c r="F36" s="346"/>
      <c r="G36" s="346"/>
      <c r="H36" s="346"/>
      <c r="I36" s="346"/>
      <c r="J36" s="346"/>
    </row>
    <row r="37" spans="1:10" x14ac:dyDescent="0.2">
      <c r="A37" s="346"/>
      <c r="B37" s="346"/>
      <c r="C37" s="346"/>
      <c r="D37" s="346"/>
      <c r="E37" s="346"/>
      <c r="F37" s="346"/>
      <c r="G37" s="346"/>
      <c r="H37" s="346"/>
      <c r="I37" s="346"/>
      <c r="J37" s="346"/>
    </row>
    <row r="38" spans="1:10" x14ac:dyDescent="0.2">
      <c r="A38" s="346"/>
      <c r="B38" s="346"/>
      <c r="C38" s="346"/>
      <c r="D38" s="346"/>
      <c r="E38" s="346"/>
      <c r="F38" s="346"/>
      <c r="G38" s="346"/>
      <c r="H38" s="346"/>
      <c r="I38" s="346"/>
      <c r="J38" s="346"/>
    </row>
    <row r="39" spans="1:10" x14ac:dyDescent="0.2">
      <c r="A39" s="346"/>
      <c r="B39" s="346"/>
      <c r="C39" s="346"/>
      <c r="D39" s="346"/>
      <c r="E39" s="346"/>
      <c r="F39" s="346"/>
      <c r="G39" s="346"/>
      <c r="H39" s="346"/>
      <c r="I39" s="346"/>
      <c r="J39" s="346"/>
    </row>
    <row r="40" spans="1:10" x14ac:dyDescent="0.2">
      <c r="A40" s="346"/>
      <c r="B40" s="346"/>
      <c r="C40" s="346"/>
      <c r="D40" s="346"/>
      <c r="E40" s="346"/>
      <c r="F40" s="346"/>
      <c r="G40" s="346"/>
      <c r="H40" s="346"/>
      <c r="I40" s="346"/>
      <c r="J40" s="346"/>
    </row>
    <row r="41" spans="1:10" x14ac:dyDescent="0.2">
      <c r="A41" s="346"/>
      <c r="B41" s="346"/>
      <c r="C41" s="346"/>
      <c r="D41" s="346"/>
      <c r="E41" s="346"/>
      <c r="F41" s="346"/>
      <c r="G41" s="346"/>
      <c r="H41" s="346"/>
      <c r="I41" s="346"/>
      <c r="J41" s="346"/>
    </row>
    <row r="42" spans="1:10" x14ac:dyDescent="0.2">
      <c r="A42" s="346"/>
      <c r="B42" s="346"/>
      <c r="C42" s="346"/>
      <c r="D42" s="346"/>
      <c r="E42" s="346"/>
      <c r="F42" s="346"/>
      <c r="G42" s="346"/>
      <c r="H42" s="346"/>
      <c r="I42" s="346"/>
      <c r="J42" s="346"/>
    </row>
    <row r="43" spans="1:10" x14ac:dyDescent="0.2">
      <c r="A43" s="346"/>
      <c r="B43" s="346"/>
      <c r="C43" s="346"/>
      <c r="D43" s="346"/>
      <c r="E43" s="346"/>
      <c r="F43" s="346"/>
      <c r="G43" s="346"/>
      <c r="H43" s="346"/>
      <c r="I43" s="346"/>
      <c r="J43" s="346"/>
    </row>
    <row r="44" spans="1:10" x14ac:dyDescent="0.2">
      <c r="A44" s="346"/>
      <c r="B44" s="346"/>
      <c r="C44" s="346"/>
      <c r="D44" s="346"/>
      <c r="E44" s="346"/>
      <c r="F44" s="346"/>
      <c r="G44" s="346"/>
      <c r="H44" s="346"/>
      <c r="I44" s="346"/>
      <c r="J44" s="346"/>
    </row>
    <row r="45" spans="1:10" x14ac:dyDescent="0.2">
      <c r="A45" s="346"/>
      <c r="B45" s="346"/>
      <c r="C45" s="346"/>
      <c r="D45" s="346"/>
      <c r="E45" s="346"/>
      <c r="F45" s="346"/>
      <c r="G45" s="346"/>
      <c r="H45" s="346"/>
      <c r="I45" s="346"/>
      <c r="J45" s="346"/>
    </row>
    <row r="46" spans="1:10" x14ac:dyDescent="0.2">
      <c r="A46" s="346"/>
      <c r="B46" s="346"/>
      <c r="C46" s="346"/>
      <c r="D46" s="346"/>
      <c r="E46" s="346"/>
      <c r="F46" s="346"/>
      <c r="G46" s="346"/>
      <c r="H46" s="346"/>
      <c r="I46" s="346"/>
      <c r="J46" s="346"/>
    </row>
    <row r="47" spans="1:10" x14ac:dyDescent="0.2">
      <c r="A47" s="346"/>
      <c r="B47" s="346"/>
      <c r="C47" s="346"/>
      <c r="D47" s="346"/>
      <c r="E47" s="346"/>
      <c r="F47" s="346"/>
      <c r="G47" s="346"/>
      <c r="H47" s="346"/>
      <c r="I47" s="346"/>
      <c r="J47" s="346"/>
    </row>
    <row r="48" spans="1:10" x14ac:dyDescent="0.2">
      <c r="A48" s="346"/>
      <c r="B48" s="346"/>
      <c r="C48" s="346"/>
      <c r="D48" s="346"/>
      <c r="E48" s="346"/>
      <c r="F48" s="346"/>
      <c r="G48" s="346"/>
      <c r="H48" s="346"/>
      <c r="I48" s="346"/>
      <c r="J48" s="346"/>
    </row>
    <row r="49" spans="1:10" x14ac:dyDescent="0.2">
      <c r="A49" s="346"/>
      <c r="B49" s="346"/>
      <c r="C49" s="346"/>
      <c r="D49" s="346"/>
      <c r="E49" s="346"/>
      <c r="F49" s="346"/>
      <c r="G49" s="346"/>
      <c r="H49" s="346"/>
      <c r="I49" s="346"/>
      <c r="J49" s="346"/>
    </row>
    <row r="50" spans="1:10" x14ac:dyDescent="0.2">
      <c r="A50" s="346"/>
      <c r="B50" s="346"/>
      <c r="C50" s="346"/>
      <c r="D50" s="346"/>
      <c r="E50" s="346"/>
      <c r="F50" s="346"/>
      <c r="G50" s="346"/>
      <c r="H50" s="346"/>
      <c r="I50" s="346"/>
      <c r="J50" s="346"/>
    </row>
    <row r="51" spans="1:10" x14ac:dyDescent="0.2">
      <c r="A51" s="346"/>
      <c r="B51" s="346"/>
      <c r="C51" s="346"/>
      <c r="D51" s="346"/>
      <c r="E51" s="346"/>
      <c r="F51" s="346"/>
      <c r="G51" s="346"/>
      <c r="H51" s="346"/>
      <c r="I51" s="346"/>
      <c r="J51" s="346"/>
    </row>
    <row r="52" spans="1:10" x14ac:dyDescent="0.2">
      <c r="A52" s="346"/>
      <c r="B52" s="346"/>
      <c r="C52" s="346"/>
      <c r="D52" s="346"/>
      <c r="E52" s="346"/>
      <c r="F52" s="346"/>
      <c r="G52" s="346"/>
      <c r="H52" s="346"/>
      <c r="I52" s="346"/>
      <c r="J52" s="346"/>
    </row>
    <row r="53" spans="1:10" x14ac:dyDescent="0.2">
      <c r="A53" s="346"/>
      <c r="B53" s="346"/>
      <c r="C53" s="346"/>
      <c r="D53" s="346"/>
      <c r="E53" s="346"/>
      <c r="F53" s="346"/>
      <c r="G53" s="346"/>
      <c r="H53" s="346"/>
      <c r="I53" s="346"/>
      <c r="J53" s="346"/>
    </row>
    <row r="54" spans="1:10" x14ac:dyDescent="0.2">
      <c r="A54" s="346"/>
      <c r="B54" s="346"/>
      <c r="C54" s="346"/>
      <c r="D54" s="346"/>
      <c r="E54" s="346"/>
      <c r="F54" s="346"/>
      <c r="G54" s="346"/>
      <c r="H54" s="346"/>
      <c r="I54" s="346"/>
      <c r="J54" s="346"/>
    </row>
    <row r="55" spans="1:10" x14ac:dyDescent="0.2">
      <c r="A55" s="346"/>
      <c r="B55" s="346"/>
      <c r="C55" s="346"/>
      <c r="D55" s="346"/>
      <c r="E55" s="346"/>
      <c r="F55" s="346"/>
      <c r="G55" s="346"/>
      <c r="H55" s="346"/>
      <c r="I55" s="346"/>
      <c r="J55" s="346"/>
    </row>
    <row r="56" spans="1:10" x14ac:dyDescent="0.2">
      <c r="A56" s="346"/>
      <c r="B56" s="346"/>
      <c r="C56" s="346"/>
      <c r="D56" s="346"/>
      <c r="E56" s="346"/>
      <c r="F56" s="346"/>
      <c r="G56" s="346"/>
      <c r="H56" s="346"/>
      <c r="I56" s="346"/>
      <c r="J56" s="346"/>
    </row>
    <row r="57" spans="1:10" x14ac:dyDescent="0.2">
      <c r="A57" s="346"/>
      <c r="B57" s="346"/>
      <c r="C57" s="346"/>
      <c r="D57" s="346"/>
      <c r="E57" s="346"/>
      <c r="F57" s="346"/>
      <c r="G57" s="346"/>
      <c r="H57" s="346"/>
      <c r="I57" s="346"/>
      <c r="J57" s="346"/>
    </row>
    <row r="58" spans="1:10" x14ac:dyDescent="0.2">
      <c r="A58" s="346"/>
      <c r="B58" s="346"/>
      <c r="C58" s="346"/>
      <c r="D58" s="346"/>
      <c r="E58" s="346"/>
      <c r="F58" s="346"/>
      <c r="G58" s="346"/>
      <c r="H58" s="346"/>
      <c r="I58" s="346"/>
      <c r="J58" s="346"/>
    </row>
    <row r="59" spans="1:10" x14ac:dyDescent="0.2">
      <c r="A59" s="346"/>
      <c r="B59" s="346"/>
      <c r="C59" s="346"/>
      <c r="D59" s="346"/>
      <c r="E59" s="346"/>
      <c r="F59" s="346"/>
      <c r="G59" s="346"/>
      <c r="H59" s="346"/>
      <c r="I59" s="346"/>
      <c r="J59" s="346"/>
    </row>
    <row r="60" spans="1:10" x14ac:dyDescent="0.2">
      <c r="A60" s="346"/>
      <c r="B60" s="346"/>
      <c r="C60" s="346"/>
      <c r="D60" s="346"/>
      <c r="E60" s="346"/>
      <c r="F60" s="346"/>
      <c r="G60" s="346"/>
      <c r="H60" s="346"/>
      <c r="I60" s="346"/>
      <c r="J60" s="346"/>
    </row>
    <row r="61" spans="1:10" x14ac:dyDescent="0.2">
      <c r="A61" s="346"/>
      <c r="B61" s="346"/>
      <c r="C61" s="346"/>
      <c r="D61" s="346"/>
      <c r="E61" s="346"/>
      <c r="F61" s="346"/>
      <c r="G61" s="346"/>
      <c r="H61" s="346"/>
      <c r="I61" s="346"/>
      <c r="J61" s="346"/>
    </row>
    <row r="62" spans="1:10" x14ac:dyDescent="0.2">
      <c r="A62" s="346"/>
      <c r="B62" s="346"/>
      <c r="C62" s="346"/>
      <c r="D62" s="346"/>
      <c r="E62" s="346"/>
      <c r="F62" s="346"/>
      <c r="G62" s="346"/>
      <c r="H62" s="346"/>
      <c r="I62" s="346"/>
      <c r="J62" s="346"/>
    </row>
    <row r="63" spans="1:10" x14ac:dyDescent="0.2">
      <c r="A63" s="346"/>
      <c r="B63" s="346"/>
      <c r="C63" s="346"/>
      <c r="D63" s="346"/>
      <c r="E63" s="346"/>
      <c r="F63" s="346"/>
      <c r="G63" s="346"/>
      <c r="H63" s="346"/>
      <c r="I63" s="346"/>
      <c r="J63" s="346"/>
    </row>
    <row r="64" spans="1:10" x14ac:dyDescent="0.2">
      <c r="A64" s="346"/>
      <c r="B64" s="346"/>
      <c r="C64" s="346"/>
      <c r="D64" s="346"/>
      <c r="E64" s="346"/>
      <c r="F64" s="346"/>
      <c r="G64" s="346"/>
      <c r="H64" s="346"/>
      <c r="I64" s="346"/>
      <c r="J64" s="346"/>
    </row>
    <row r="65" spans="1:10" x14ac:dyDescent="0.2">
      <c r="A65" s="346"/>
      <c r="B65" s="346"/>
      <c r="C65" s="346"/>
      <c r="D65" s="346"/>
      <c r="E65" s="346"/>
      <c r="F65" s="346"/>
      <c r="G65" s="346"/>
      <c r="H65" s="346"/>
      <c r="I65" s="346"/>
      <c r="J65" s="346"/>
    </row>
    <row r="66" spans="1:10" x14ac:dyDescent="0.2">
      <c r="A66" s="346"/>
      <c r="B66" s="346"/>
      <c r="C66" s="346"/>
      <c r="D66" s="346"/>
      <c r="E66" s="346"/>
      <c r="F66" s="346"/>
      <c r="G66" s="346"/>
      <c r="H66" s="346"/>
      <c r="I66" s="346"/>
      <c r="J66" s="346"/>
    </row>
    <row r="67" spans="1:10" x14ac:dyDescent="0.2">
      <c r="A67" s="346"/>
      <c r="B67" s="346"/>
      <c r="C67" s="346"/>
      <c r="D67" s="346"/>
      <c r="E67" s="346"/>
      <c r="F67" s="346"/>
      <c r="G67" s="346"/>
      <c r="H67" s="346"/>
      <c r="I67" s="346"/>
      <c r="J67" s="346"/>
    </row>
    <row r="68" spans="1:10" x14ac:dyDescent="0.2">
      <c r="A68" s="346"/>
      <c r="B68" s="346"/>
      <c r="C68" s="346"/>
      <c r="D68" s="346"/>
      <c r="E68" s="346"/>
      <c r="F68" s="346"/>
      <c r="G68" s="346"/>
      <c r="H68" s="346"/>
      <c r="I68" s="346"/>
      <c r="J68" s="346"/>
    </row>
    <row r="69" spans="1:10" x14ac:dyDescent="0.2">
      <c r="A69" s="346"/>
      <c r="B69" s="346"/>
      <c r="C69" s="346"/>
      <c r="D69" s="346"/>
      <c r="E69" s="346"/>
      <c r="F69" s="346"/>
      <c r="G69" s="346"/>
      <c r="H69" s="346"/>
      <c r="I69" s="346"/>
      <c r="J69" s="346"/>
    </row>
    <row r="70" spans="1:10" x14ac:dyDescent="0.2">
      <c r="A70" s="346"/>
      <c r="B70" s="346"/>
      <c r="C70" s="346"/>
      <c r="D70" s="346"/>
      <c r="E70" s="346"/>
      <c r="F70" s="346"/>
      <c r="G70" s="346"/>
      <c r="H70" s="346"/>
      <c r="I70" s="346"/>
      <c r="J70" s="346"/>
    </row>
    <row r="71" spans="1:10" x14ac:dyDescent="0.2">
      <c r="A71" s="346"/>
      <c r="B71" s="346"/>
      <c r="C71" s="346"/>
      <c r="D71" s="346"/>
      <c r="E71" s="346"/>
      <c r="F71" s="346"/>
      <c r="G71" s="346"/>
      <c r="H71" s="346"/>
      <c r="I71" s="346"/>
      <c r="J71" s="346"/>
    </row>
    <row r="72" spans="1:10" x14ac:dyDescent="0.2">
      <c r="A72" s="346"/>
      <c r="B72" s="346"/>
      <c r="C72" s="346"/>
      <c r="D72" s="346"/>
      <c r="E72" s="346"/>
      <c r="F72" s="346"/>
      <c r="G72" s="346"/>
      <c r="H72" s="346"/>
      <c r="I72" s="346"/>
      <c r="J72" s="346"/>
    </row>
    <row r="73" spans="1:10" x14ac:dyDescent="0.2">
      <c r="A73" s="346"/>
      <c r="B73" s="346"/>
      <c r="C73" s="346"/>
      <c r="D73" s="346"/>
      <c r="E73" s="346"/>
      <c r="F73" s="346"/>
      <c r="G73" s="346"/>
      <c r="H73" s="346"/>
      <c r="I73" s="346"/>
      <c r="J73" s="346"/>
    </row>
    <row r="74" spans="1:10" x14ac:dyDescent="0.2">
      <c r="A74" s="346"/>
      <c r="B74" s="346"/>
      <c r="C74" s="346"/>
      <c r="D74" s="346"/>
      <c r="E74" s="346"/>
      <c r="F74" s="346"/>
      <c r="G74" s="346"/>
      <c r="H74" s="346"/>
      <c r="I74" s="346"/>
      <c r="J74" s="346"/>
    </row>
    <row r="75" spans="1:10" x14ac:dyDescent="0.2">
      <c r="A75" s="346"/>
      <c r="B75" s="346"/>
      <c r="C75" s="346"/>
      <c r="D75" s="346"/>
      <c r="E75" s="346"/>
      <c r="F75" s="346"/>
      <c r="G75" s="346"/>
      <c r="H75" s="346"/>
      <c r="I75" s="346"/>
      <c r="J75" s="346"/>
    </row>
    <row r="76" spans="1:10" x14ac:dyDescent="0.2">
      <c r="A76" s="346"/>
      <c r="B76" s="346"/>
      <c r="C76" s="346"/>
      <c r="D76" s="346"/>
      <c r="E76" s="346"/>
      <c r="F76" s="346"/>
      <c r="G76" s="346"/>
      <c r="H76" s="346"/>
      <c r="I76" s="346"/>
      <c r="J76" s="346"/>
    </row>
    <row r="77" spans="1:10" x14ac:dyDescent="0.2">
      <c r="A77" s="346"/>
      <c r="B77" s="346"/>
      <c r="C77" s="346"/>
      <c r="D77" s="346"/>
      <c r="E77" s="346"/>
      <c r="F77" s="346"/>
      <c r="G77" s="346"/>
      <c r="H77" s="346"/>
      <c r="I77" s="346"/>
      <c r="J77" s="346"/>
    </row>
    <row r="78" spans="1:10" x14ac:dyDescent="0.2">
      <c r="A78" s="346"/>
      <c r="B78" s="346"/>
      <c r="C78" s="346"/>
      <c r="D78" s="346"/>
      <c r="E78" s="346"/>
      <c r="F78" s="346"/>
      <c r="G78" s="346"/>
      <c r="H78" s="346"/>
      <c r="I78" s="346"/>
      <c r="J78" s="346"/>
    </row>
    <row r="79" spans="1:10" x14ac:dyDescent="0.2">
      <c r="A79" s="346"/>
      <c r="B79" s="346"/>
      <c r="C79" s="346"/>
      <c r="D79" s="346"/>
      <c r="E79" s="346"/>
      <c r="F79" s="346"/>
      <c r="G79" s="346"/>
      <c r="H79" s="346"/>
      <c r="I79" s="346"/>
      <c r="J79" s="346"/>
    </row>
    <row r="80" spans="1:10" x14ac:dyDescent="0.2">
      <c r="A80" s="346"/>
      <c r="B80" s="346"/>
      <c r="C80" s="346"/>
      <c r="D80" s="346"/>
      <c r="E80" s="346"/>
      <c r="F80" s="346"/>
      <c r="G80" s="346"/>
      <c r="H80" s="346"/>
      <c r="I80" s="346"/>
      <c r="J80" s="346"/>
    </row>
    <row r="81" spans="1:10" x14ac:dyDescent="0.2">
      <c r="A81" s="346"/>
      <c r="B81" s="346"/>
      <c r="C81" s="346"/>
      <c r="D81" s="346"/>
      <c r="E81" s="346"/>
      <c r="F81" s="346"/>
      <c r="G81" s="346"/>
      <c r="H81" s="346"/>
      <c r="I81" s="346"/>
      <c r="J81" s="346"/>
    </row>
    <row r="82" spans="1:10" x14ac:dyDescent="0.2">
      <c r="A82" s="346"/>
      <c r="B82" s="346"/>
      <c r="C82" s="346"/>
      <c r="D82" s="346"/>
      <c r="E82" s="346"/>
      <c r="F82" s="346"/>
      <c r="G82" s="346"/>
      <c r="H82" s="346"/>
      <c r="I82" s="346"/>
      <c r="J82" s="346"/>
    </row>
    <row r="83" spans="1:10" x14ac:dyDescent="0.2">
      <c r="A83" s="346"/>
      <c r="B83" s="346"/>
      <c r="C83" s="346"/>
      <c r="D83" s="346"/>
      <c r="E83" s="346"/>
      <c r="F83" s="346"/>
      <c r="G83" s="346"/>
      <c r="H83" s="346"/>
      <c r="I83" s="346"/>
      <c r="J83" s="346"/>
    </row>
    <row r="84" spans="1:10" x14ac:dyDescent="0.2">
      <c r="A84" s="346"/>
      <c r="B84" s="346"/>
      <c r="C84" s="346"/>
      <c r="D84" s="346"/>
      <c r="E84" s="346"/>
      <c r="F84" s="346"/>
      <c r="G84" s="346"/>
      <c r="H84" s="346"/>
      <c r="I84" s="346"/>
      <c r="J84" s="346"/>
    </row>
    <row r="85" spans="1:10" x14ac:dyDescent="0.2">
      <c r="A85" s="346"/>
      <c r="B85" s="346"/>
      <c r="C85" s="346"/>
      <c r="D85" s="346"/>
      <c r="E85" s="346"/>
      <c r="F85" s="346"/>
      <c r="G85" s="346"/>
      <c r="H85" s="346"/>
      <c r="I85" s="346"/>
      <c r="J85" s="346"/>
    </row>
    <row r="86" spans="1:10" x14ac:dyDescent="0.2">
      <c r="A86" s="346"/>
      <c r="B86" s="346"/>
      <c r="C86" s="346"/>
      <c r="D86" s="346"/>
      <c r="E86" s="346"/>
      <c r="F86" s="346"/>
      <c r="G86" s="346"/>
      <c r="H86" s="346"/>
      <c r="I86" s="346"/>
      <c r="J86" s="346"/>
    </row>
    <row r="87" spans="1:10" x14ac:dyDescent="0.2">
      <c r="A87" s="346"/>
      <c r="B87" s="346"/>
      <c r="C87" s="346"/>
      <c r="D87" s="346"/>
      <c r="E87" s="346"/>
      <c r="F87" s="346"/>
      <c r="G87" s="346"/>
      <c r="H87" s="346"/>
      <c r="I87" s="346"/>
      <c r="J87" s="346"/>
    </row>
    <row r="88" spans="1:10" x14ac:dyDescent="0.2">
      <c r="A88" s="346"/>
      <c r="B88" s="346"/>
      <c r="C88" s="346"/>
      <c r="D88" s="346"/>
      <c r="E88" s="346"/>
      <c r="F88" s="346"/>
      <c r="G88" s="346"/>
      <c r="H88" s="346"/>
      <c r="I88" s="346"/>
      <c r="J88" s="346"/>
    </row>
    <row r="89" spans="1:10" x14ac:dyDescent="0.2">
      <c r="A89" s="346"/>
      <c r="B89" s="346"/>
      <c r="C89" s="346"/>
      <c r="D89" s="346"/>
      <c r="E89" s="346"/>
      <c r="F89" s="346"/>
      <c r="G89" s="346"/>
      <c r="H89" s="346"/>
      <c r="I89" s="346"/>
      <c r="J89" s="346"/>
    </row>
    <row r="90" spans="1:10" x14ac:dyDescent="0.2">
      <c r="A90" s="346"/>
      <c r="B90" s="346"/>
      <c r="C90" s="346"/>
      <c r="D90" s="346"/>
      <c r="E90" s="346"/>
      <c r="F90" s="346"/>
      <c r="G90" s="346"/>
      <c r="H90" s="346"/>
      <c r="I90" s="346"/>
      <c r="J90" s="346"/>
    </row>
  </sheetData>
  <mergeCells count="1">
    <mergeCell ref="A1:J9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W o r k b o o k S t a t e   x m l n s : i = " h t t p : / / w w w . w 3 . o r g / 2 0 0 1 / X M L S c h e m a - i n s t a n c e "   x m l n s = " h t t p : / / s c h e m a s . m i c r o s o f t . c o m / P o w e r B I A d d I n " > < L a s t P r o v i d e d R a n g e N a m e I d > 0 < / L a s t P r o v i d e d R a n g e N a m e I d > < L a s t U s e d G r o u p O b j e c t I d   i : n i l = " t r u e " / > < T i l e s L i s t > < T i l e s / > < / T i l e s L i s t > < / W o r k b o o k S t a t e > 
</file>

<file path=customXml/item4.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22baa3bd-a2fa-4ea9-9ebb-3a9c6a55952b"/>
    <ds:schemaRef ds:uri="http://purl.org/dc/terms/"/>
    <ds:schemaRef ds:uri="d8745bc5-821e-4205-946a-621c2da728c8"/>
    <ds:schemaRef ds:uri="http://purl.org/dc/dcmitype/"/>
    <ds:schemaRef ds:uri="http://schemas.microsoft.com/office/infopath/2007/PartnerControl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73042601-BA99-4368-A654-786CFC7DC336}">
  <ds:schemaRefs>
    <ds:schemaRef ds:uri="http://schemas.microsoft.com/PowerBIAddIn"/>
  </ds:schemaRefs>
</ds:datastoreItem>
</file>

<file path=customXml/itemProps4.xml><?xml version="1.0" encoding="utf-8"?>
<ds:datastoreItem xmlns:ds="http://schemas.openxmlformats.org/officeDocument/2006/customXml" ds:itemID="{C5E8DC84-0157-4427-B204-1CC35CC1F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Opći podaci</vt:lpstr>
      <vt:lpstr>Bilanca</vt:lpstr>
      <vt:lpstr>RDG</vt:lpstr>
      <vt:lpstr>NT_I</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2020-05-19T13:19:12Z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