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https://dalekovod-my.sharepoint.com/personal/ivan_jurkovic_dalekovod_hr/Documents/Documents/Financijska izvješća/2026/Q3 2026/Hrvatski/"/>
    </mc:Choice>
  </mc:AlternateContent>
  <xr:revisionPtr revIDLastSave="18" documentId="13_ncr:1_{ABB0054E-8726-4D6B-AFB5-8C8C50E95226}" xr6:coauthVersionLast="47" xr6:coauthVersionMax="47" xr10:uidLastSave="{E052124B-34C5-4B45-A5B5-16E25C4DAF7C}"/>
  <bookViews>
    <workbookView xWindow="28680" yWindow="-120" windowWidth="29040" windowHeight="15720" activeTab="5"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podaci'!$A$1:$N$65</definedName>
    <definedName name="_xlnm.Print_Area" localSheetId="5">PK!$A$1:$Z$63</definedName>
  </definedNames>
  <calcPr calcId="191029" iterate="1"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3" i="26" l="1"/>
  <c r="K89" i="26"/>
  <c r="K114" i="26" l="1"/>
  <c r="K108" i="26"/>
  <c r="K107" i="26"/>
  <c r="K106" i="26"/>
  <c r="K105" i="26"/>
  <c r="K104" i="26"/>
  <c r="K103" i="26"/>
  <c r="K102" i="26"/>
  <c r="K101" i="26"/>
  <c r="K100" i="26"/>
  <c r="K97" i="26"/>
  <c r="K96" i="26"/>
  <c r="K95" i="26"/>
  <c r="K94" i="26"/>
  <c r="K93" i="26"/>
  <c r="K92" i="26"/>
  <c r="K78" i="26"/>
  <c r="K73" i="26"/>
  <c r="K72" i="26"/>
  <c r="K71" i="26"/>
  <c r="K79" i="26"/>
  <c r="H13" i="21" l="1"/>
  <c r="K98" i="26"/>
  <c r="J98" i="26"/>
  <c r="I98" i="26"/>
  <c r="H98" i="26"/>
  <c r="H91" i="26"/>
  <c r="H109" i="26" l="1"/>
  <c r="H110" i="26" s="1"/>
  <c r="K91" i="26"/>
  <c r="J91" i="26"/>
  <c r="I91" i="26"/>
  <c r="H95"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I112" i="26"/>
  <c r="H112"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K86" i="26" s="1"/>
  <c r="K85" i="26" s="1"/>
  <c r="H62" i="26"/>
  <c r="H68" i="26" s="1"/>
  <c r="H64" i="26"/>
  <c r="I51" i="21"/>
  <c r="I53" i="21" s="1"/>
  <c r="H51" i="21"/>
  <c r="H53" i="21" s="1"/>
  <c r="I67" i="26" l="1"/>
  <c r="I68" i="26"/>
  <c r="J66" i="26"/>
  <c r="J86" i="26" s="1"/>
  <c r="J68" i="26"/>
  <c r="K67" i="26"/>
  <c r="K68" i="26"/>
  <c r="H66" i="26"/>
  <c r="H67" i="26"/>
  <c r="J89" i="26" l="1"/>
  <c r="J85" i="26"/>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K110" i="26" l="1"/>
  <c r="J110" i="26"/>
  <c r="J113" i="26" s="1"/>
  <c r="H42" i="20"/>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K112" i="26" l="1"/>
  <c r="J112" i="26"/>
  <c r="H57" i="20"/>
  <c r="H59" i="20" s="1"/>
  <c r="I24" i="20"/>
  <c r="I27" i="20" s="1"/>
  <c r="I55" i="20"/>
  <c r="H72" i="18"/>
  <c r="I44" i="18"/>
  <c r="Z63" i="22"/>
  <c r="I9" i="18"/>
  <c r="I42" i="20"/>
  <c r="Z61" i="22"/>
  <c r="Z62" i="22" s="1"/>
  <c r="Z32" i="22"/>
  <c r="Z33" i="22" s="1"/>
  <c r="Z34" i="22"/>
  <c r="Z39" i="22"/>
  <c r="Z59" i="22" s="1"/>
  <c r="Z10" i="22"/>
  <c r="Z30" i="22" s="1"/>
  <c r="I57" i="20" l="1"/>
  <c r="I59" i="20" s="1"/>
  <c r="I72" i="18"/>
  <c r="I78" i="18" l="1"/>
  <c r="I75" i="18" s="1"/>
  <c r="I134" i="18" s="1"/>
</calcChain>
</file>

<file path=xl/sharedStrings.xml><?xml version="1.0" encoding="utf-8"?>
<sst xmlns="http://schemas.openxmlformats.org/spreadsheetml/2006/main" count="566" uniqueCount="499">
  <si>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</si>
  <si>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</si>
  <si>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</si>
  <si>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</si>
  <si>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</si>
  <si>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</si>
  <si>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</si>
  <si>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</si>
  <si>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</si>
  <si>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</si>
  <si>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</si>
  <si>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</si>
  <si>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</si>
  <si>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</si>
  <si>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</si>
  <si>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</si>
  <si>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</si>
  <si>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</si>
  <si>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</si>
  <si>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</si>
  <si>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</si>
  <si>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</si>
  <si>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</si>
  <si>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</si>
  <si>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</si>
  <si>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</si>
  <si>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</si>
  <si>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</si>
  <si>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</si>
  <si>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</si>
  <si>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</si>
  <si>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</si>
  <si>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</si>
  <si>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</si>
  <si>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</si>
  <si>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</si>
  <si>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</si>
  <si>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</si>
  <si>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</si>
  <si>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</si>
  <si>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</si>
  <si>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</si>
  <si>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</si>
  <si>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</si>
  <si>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</si>
  <si>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</si>
  <si>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</si>
  <si>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</si>
  <si>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</si>
  <si>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</si>
  <si>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</si>
  <si>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</si>
  <si>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</si>
  <si>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</si>
  <si>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</si>
  <si>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</si>
  <si>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</si>
  <si>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</si>
  <si>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</si>
  <si>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</si>
  <si>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</si>
  <si>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</si>
  <si>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</si>
  <si>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</si>
  <si>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</si>
  <si>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</si>
  <si>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</si>
  <si>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</si>
  <si>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</si>
  <si>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</si>
  <si>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</si>
  <si>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</si>
  <si>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</si>
  <si>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</si>
  <si>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</si>
  <si>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</si>
  <si>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</si>
  <si>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</si>
  <si>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</si>
  <si>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</si>
  <si>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</si>
  <si>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</si>
  <si>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</si>
  <si>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</si>
  <si>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</si>
  <si>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</si>
  <si>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</si>
  <si>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</si>
  <si>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</si>
  <si>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</si>
  <si>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</si>
  <si>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</si>
  <si>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</si>
  <si>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</si>
  <si>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</si>
  <si>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</si>
  <si>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</si>
  <si>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</si>
  <si>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</si>
  <si>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</si>
  <si>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</si>
  <si>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</si>
  <si>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</si>
  <si>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</si>
  <si>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</si>
  <si>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</si>
  <si>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</si>
  <si>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</si>
  <si>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</si>
  <si>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</si>
  <si>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</si>
  <si>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</si>
  <si>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</si>
  <si>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</si>
  <si>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</si>
  <si>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</si>
  <si>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</si>
  <si>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</si>
  <si>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</si>
  <si>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</si>
  <si>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</si>
  <si>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</si>
  <si>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</si>
  <si>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</si>
  <si>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</si>
  <si>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</si>
  <si>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</si>
  <si>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</si>
  <si>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</si>
  <si>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</si>
  <si>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</si>
  <si>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</si>
  <si>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</si>
  <si>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</si>
  <si>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</si>
  <si>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</si>
  <si>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</si>
  <si>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</si>
  <si>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</si>
  <si>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</si>
  <si>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</si>
  <si>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</si>
  <si>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</si>
  <si>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</si>
  <si>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</si>
  <si>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</si>
  <si>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</si>
  <si>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</si>
  <si>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</si>
  <si>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</si>
  <si>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</si>
  <si>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</si>
  <si>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</si>
  <si>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</si>
  <si>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</si>
  <si>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</si>
  <si>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</si>
  <si>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</si>
  <si>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</si>
  <si>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</si>
  <si>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</si>
  <si>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</si>
  <si>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</si>
  <si>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</si>
  <si>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</si>
  <si>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</si>
  <si>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</si>
  <si>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</si>
  <si>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</si>
  <si>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</si>
  <si>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</si>
  <si>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</si>
  <si>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</si>
  <si>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</si>
  <si>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</si>
  <si>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</si>
  <si>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</si>
  <si>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</si>
  <si>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</si>
  <si>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</si>
  <si>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</si>
  <si>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</si>
  <si>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</si>
  <si>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</si>
  <si>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</si>
  <si>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</si>
  <si>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</si>
  <si>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</si>
  <si>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</si>
  <si>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</si>
  <si>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</si>
  <si>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</si>
  <si>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</si>
  <si>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</si>
  <si>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</si>
  <si>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</si>
  <si>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</si>
  <si>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</si>
  <si>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</si>
  <si>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</si>
  <si>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</si>
  <si>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</si>
  <si>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</si>
  <si>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</si>
  <si>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</si>
  <si>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</si>
  <si>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</si>
  <si>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</si>
  <si>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</si>
  <si>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</si>
  <si>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</si>
  <si>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</si>
  <si>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</si>
  <si>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</si>
  <si>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</si>
  <si>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</si>
  <si>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</si>
  <si>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</si>
  <si>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</si>
  <si>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</si>
  <si>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</si>
  <si>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</si>
  <si>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</si>
  <si>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</si>
  <si>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</si>
  <si>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</si>
  <si>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</si>
  <si>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</si>
  <si>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</si>
  <si>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</si>
  <si>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</si>
  <si>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</si>
  <si>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</si>
  <si>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</si>
  <si>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</si>
  <si>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</si>
  <si>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</si>
  <si>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</si>
  <si>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</si>
  <si>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</si>
  <si>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</si>
  <si>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</si>
  <si>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</si>
  <si>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</si>
  <si>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</si>
  <si>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</si>
  <si>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</si>
  <si>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</si>
  <si>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</si>
  <si>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</si>
  <si>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</si>
  <si>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</si>
  <si>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</si>
  <si>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</si>
  <si>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</si>
  <si>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</si>
  <si>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</si>
  <si>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</si>
  <si>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</si>
  <si>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</si>
  <si>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</si>
  <si>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</si>
  <si>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</si>
  <si>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</si>
  <si>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</si>
  <si>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</si>
  <si>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</si>
  <si>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</si>
  <si>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</si>
  <si>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</si>
  <si>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</si>
  <si>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</si>
  <si>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</si>
  <si>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</si>
  <si>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</si>
  <si>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</si>
  <si>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</si>
  <si>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</si>
  <si>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</si>
  <si>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</si>
  <si>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</si>
  <si>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</si>
  <si>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</si>
  <si>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</si>
  <si>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</si>
  <si>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</si>
  <si>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</si>
  <si>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</si>
  <si>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</si>
  <si>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</si>
  <si>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</si>
  <si>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</si>
  <si>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</si>
  <si>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</si>
  <si>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</si>
  <si>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</si>
  <si>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</si>
  <si>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</si>
  <si>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</si>
  <si>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</si>
  <si>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</si>
  <si>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</si>
  <si>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</si>
  <si>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</si>
  <si>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</si>
  <si>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</si>
  <si>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</si>
  <si>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</si>
  <si>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</si>
  <si>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</si>
  <si>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</si>
  <si>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</si>
  <si>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</si>
  <si>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</si>
  <si>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</si>
  <si>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</si>
  <si>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</si>
  <si>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</si>
  <si>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</si>
  <si>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</si>
  <si>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</si>
  <si>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</si>
  <si>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</si>
  <si>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</si>
  <si>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</si>
  <si>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</si>
  <si>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</si>
  <si>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</si>
  <si>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</si>
  <si>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</si>
  <si>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</si>
  <si>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</si>
  <si>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</si>
  <si>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</si>
  <si>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</si>
  <si>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</si>
  <si>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</si>
  <si>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</si>
  <si>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</si>
  <si>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</si>
  <si>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</si>
  <si>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</si>
  <si>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</si>
  <si>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</si>
  <si>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</si>
  <si>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</si>
  <si>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</si>
  <si>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</si>
  <si>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</si>
  <si>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</si>
  <si>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</si>
  <si>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</si>
  <si>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</si>
  <si>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</si>
  <si>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</si>
  <si>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</si>
  <si>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</si>
  <si>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</si>
  <si>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</si>
  <si>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</si>
  <si>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</si>
  <si>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</si>
  <si>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</si>
  <si>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</si>
  <si>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</si>
  <si>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</si>
  <si>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</si>
  <si>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</si>
  <si>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</si>
  <si>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</si>
  <si>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</si>
  <si>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</si>
  <si>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</si>
  <si>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</si>
  <si>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</si>
  <si>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</si>
  <si>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</si>
  <si>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</si>
  <si>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</si>
  <si>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</si>
  <si>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</si>
  <si>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</si>
  <si>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</si>
  <si>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</si>
  <si>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</si>
  <si>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</si>
  <si>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</si>
  <si>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</si>
  <si>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</si>
  <si>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</si>
  <si>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</si>
  <si>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</si>
  <si>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</si>
  <si>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</si>
  <si>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</si>
  <si>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</si>
  <si>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</si>
  <si>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</si>
  <si>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</si>
  <si>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</si>
  <si>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</si>
  <si>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</si>
  <si>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</si>
  <si>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</si>
  <si>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</si>
  <si>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</si>
  <si>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</si>
  <si>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</si>
  <si>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</si>
  <si>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</si>
  <si>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</si>
  <si>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</si>
  <si>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</si>
  <si>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</si>
  <si>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</si>
  <si>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</si>
  <si>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</si>
  <si>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</si>
  <si>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</si>
  <si>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</si>
  <si>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</si>
  <si>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</si>
  <si>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</si>
  <si>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</si>
  <si>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</si>
  <si>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</si>
  <si>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</si>
  <si>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</si>
  <si>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</si>
  <si>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</si>
  <si>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</si>
  <si>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</si>
  <si>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</si>
  <si>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</si>
  <si>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</si>
  <si>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</si>
  <si>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</si>
  <si>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</si>
  <si>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</si>
  <si>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</si>
  <si>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</si>
  <si>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</si>
  <si>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</si>
  <si>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</si>
  <si>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</si>
  <si>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</si>
  <si>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</si>
  <si>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</si>
  <si>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</si>
  <si>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Obveznik: Dalekovod.d.d.</t>
  </si>
  <si>
    <t>01.01.2026.</t>
  </si>
  <si>
    <t>03275531</t>
  </si>
  <si>
    <t>HR</t>
  </si>
  <si>
    <t>74780000W0KHNRDW7I05</t>
  </si>
  <si>
    <t>080010093</t>
  </si>
  <si>
    <t>47911242222</t>
  </si>
  <si>
    <t>1216</t>
  </si>
  <si>
    <t>Dalekovod d.d.</t>
  </si>
  <si>
    <t>ZAGREB</t>
  </si>
  <si>
    <t>Marijana Čavića 4</t>
  </si>
  <si>
    <t>dalekovod@dalekovod.hr</t>
  </si>
  <si>
    <t>www.dalekovod.hr</t>
  </si>
  <si>
    <t>Eugen Paić-Karega</t>
  </si>
  <si>
    <t>+38512411111</t>
  </si>
  <si>
    <t>eugen.paic-karega@dalekovod.hr</t>
  </si>
  <si>
    <t>Obveznik: DALEKOVOD D.D.</t>
  </si>
  <si>
    <t>VELIKA GORICA</t>
  </si>
  <si>
    <t>DALEKOVOD PROJEKT D.O.O.</t>
  </si>
  <si>
    <t>DALEKOVOD EMU D.O.O.</t>
  </si>
  <si>
    <t>VELA LUKA</t>
  </si>
  <si>
    <t xml:space="preserve"> EL-RA D.O.O.</t>
  </si>
  <si>
    <t>DALEKOVOD MOSTAR D.O.O.</t>
  </si>
  <si>
    <t>MOSTAR, BIH</t>
  </si>
  <si>
    <t>1-8534</t>
  </si>
  <si>
    <t>DALEKOVOD LJUBLJANA D.O.O.</t>
  </si>
  <si>
    <t>LJUBLJANA, SLO</t>
  </si>
  <si>
    <t>DALEKOVOD OSO d.o.o.</t>
  </si>
  <si>
    <t>DALEKOVOD NORGE AS</t>
  </si>
  <si>
    <t>OSLO</t>
  </si>
  <si>
    <t>DALEKOVOD UKRAJINA d.o.o.</t>
  </si>
  <si>
    <t>KIJEV</t>
  </si>
  <si>
    <t>Obveznik:  Dalekovod.d.d.</t>
  </si>
  <si>
    <r>
      <rPr>
        <b/>
        <sz val="10"/>
        <rFont val="Arial"/>
        <family val="2"/>
        <charset val="238"/>
      </rPr>
      <t>Dalekovod dioničko društvo za inženjering, proizvodnju i izgradnju</t>
    </r>
    <r>
      <rPr>
        <sz val="10"/>
        <rFont val="Arial"/>
        <family val="2"/>
        <charset val="238"/>
      </rPr>
      <t xml:space="preserve">
Ulica Marijana Čavića 4, 10 000 Zagreb, Hrvatska, 10001 Zagreb, P.P. 128
URL: www.dalekovod.hr, www.dalekovod.com
E-mail: dalekovod@dalekovod.hr
Temeljni kapital: 41.247.193,00 eur. Broj dionica:  41.247.193 
IBAN: HR8323600001101226102 ZABA Zagreb
MBS: 080010093, Trgovački sud u Zagrebu
MB: 3275531              OIB: 47911242222
Oznaka djelatnosti: 71.12 (Inženjerstvo i s njim povezano tehničko savjetovanje)</t>
    </r>
  </si>
  <si>
    <r>
      <rPr>
        <b/>
        <sz val="10"/>
        <rFont val="Arial"/>
        <family val="2"/>
        <charset val="238"/>
      </rPr>
      <t>Ostale objave</t>
    </r>
    <r>
      <rPr>
        <sz val="10"/>
        <rFont val="Arial"/>
        <family val="2"/>
        <charset val="238"/>
      </rPr>
      <t xml:space="preserve">
Ostale objave vezane uz razumijevanje i interpretaciju ovih izvještaja su navedene u sklopu Izvješća Uprave koji je prilog ovim financijskim izvještajima. </t>
    </r>
  </si>
  <si>
    <r>
      <rPr>
        <b/>
        <sz val="10"/>
        <rFont val="Arial"/>
        <family val="2"/>
        <charset val="238"/>
      </rPr>
      <t xml:space="preserve">Popis povezanih poduzetnika </t>
    </r>
    <r>
      <rPr>
        <sz val="10"/>
        <rFont val="Arial"/>
        <family val="2"/>
        <charset val="238"/>
      </rPr>
      <t xml:space="preserve">
Popis povezanih poduzetnika dan je u sklopu Izvješća Uprave koji je prilog ovim financijskim izvještajima. U nastavku je prikazan iznos kapitala za svako povezano društvo u kojem Dalekovod d.d. ima udio ili društvo u vlasništvu ovisno društva.</t>
    </r>
  </si>
  <si>
    <r>
      <rPr>
        <b/>
        <sz val="10"/>
        <rFont val="Arial"/>
        <family val="2"/>
        <charset val="238"/>
      </rPr>
      <t>Osnovni podaci (nastavak)</t>
    </r>
    <r>
      <rPr>
        <sz val="10"/>
        <rFont val="Arial"/>
        <family val="2"/>
        <charset val="238"/>
      </rPr>
      <t xml:space="preserve">
Opis proizvoda i usluga
Dalekovod d.d. se vremenom specijalizirao za izvođenje ugovora po sistemu „ključ u ruke“ u sljedećim područjima:
• elektroenergetskih objekata, posebice dalekovoda od 0,4 do 750 kV
• transformatorskih stanica svih razina i naponskih razina do 500 kV
• zračnih, podzemnih i podvodnih kabela do 110 kV
• telekomunikacijskih objekata, svih vrsta mreža i antena
• proizvodnje ovjesne i spojne opreme za dalekovode i trafostanice od 0,4 do 750 kV
• izrade i ugradnje svih metalnih dijelova za prometnice, a posebice za cestovnu rasvjetu, 
zaštitne ograde i signalizaciju u prometu,  rasvjete tunela i upravljanja prometom
• elektrifikacije željezničkih pruga i tramvaja  
Promjene u Izvještaju o financijskog položaju i poslovnom rezultatima
Najznačajniji poslovni događaji vezani promjenama u izvještaju o financijskog položaju i poslovnim rezultatima za izvještajno polugodišnje razdoblje izdavatelja u odnosu na zadnju poslovnu godinu su opisani u Izvješću Uprave koji je objavljen zajedno sa ovim financijskim izvještajima
Pristup financijskim izvještajima 
Revidirani godišnji financijski izvještaji za Društvo i Grupu za 2025. godinu, objavljen su na web stranicama Društva (www.dalekovod.hr) i Zagrebačke burze (eho.zse.hr). </t>
    </r>
  </si>
  <si>
    <r>
      <rPr>
        <b/>
        <sz val="10"/>
        <rFont val="Arial"/>
        <family val="2"/>
        <charset val="238"/>
      </rPr>
      <t>Računovodstvene  politike</t>
    </r>
    <r>
      <rPr>
        <sz val="10"/>
        <rFont val="Arial"/>
        <family val="2"/>
        <charset val="238"/>
      </rPr>
      <t xml:space="preserve">
Računovodstvene politike Društva i Grupe koje se primjenjuju prilikom sastavljanja financijskih izvještaja za 2026. godinu iste su kao i računovodstvene politike koje su bile primijenjene u godišnjem financijskom izvještaju za 2025. godinu.
</t>
    </r>
    <r>
      <rPr>
        <b/>
        <sz val="10"/>
        <rFont val="Arial"/>
        <family val="2"/>
        <charset val="238"/>
      </rPr>
      <t xml:space="preserve">
Poslovni rezultat 
</t>
    </r>
    <r>
      <rPr>
        <sz val="10"/>
        <rFont val="Arial"/>
        <family val="2"/>
        <charset val="238"/>
      </rPr>
      <t>Objašnjenje poslovnih rezultata Društva i Grupe dan je u Izvješću Uprave koji je prilog ovim financijskim izvještajima.</t>
    </r>
  </si>
  <si>
    <t>30.09.2026.</t>
  </si>
  <si>
    <t>stanje na dan 30.09.2026.</t>
  </si>
  <si>
    <t>u razdoblju 01.01.2026 do 30.09.2026</t>
  </si>
  <si>
    <t>u razdoblju 01.01.2026. do 30.09.2026.</t>
  </si>
  <si>
    <r>
      <rPr>
        <b/>
        <sz val="10"/>
        <rFont val="Arial"/>
        <family val="2"/>
        <charset val="238"/>
      </rPr>
      <t xml:space="preserve">BILJEŠKE UZ FINANCIJSKE IZVJEŠTAJE - TFI
(koji se sastavljaju za tromjesečna razdoblja)
Naziv izdavatelja: </t>
    </r>
    <r>
      <rPr>
        <sz val="10"/>
        <rFont val="Arial"/>
        <family val="2"/>
        <charset val="238"/>
      </rPr>
      <t xml:space="preserve">  DALEKOVOD D.D.
</t>
    </r>
    <r>
      <rPr>
        <b/>
        <sz val="10"/>
        <rFont val="Arial"/>
        <family val="2"/>
        <charset val="238"/>
      </rPr>
      <t>OIB:</t>
    </r>
    <r>
      <rPr>
        <sz val="10"/>
        <rFont val="Arial"/>
        <family val="2"/>
        <charset val="238"/>
      </rPr>
      <t xml:space="preserve">   47911242222
</t>
    </r>
    <r>
      <rPr>
        <b/>
        <sz val="10"/>
        <rFont val="Arial"/>
        <family val="2"/>
        <charset val="238"/>
      </rPr>
      <t>Izvještajno razdoblje:</t>
    </r>
    <r>
      <rPr>
        <sz val="10"/>
        <rFont val="Arial"/>
        <family val="2"/>
        <charset val="238"/>
      </rPr>
      <t xml:space="preserve"> 01.01.2026-30.09.2026</t>
    </r>
  </si>
  <si>
    <r>
      <rPr>
        <b/>
        <sz val="10"/>
        <rFont val="Arial"/>
        <family val="2"/>
        <charset val="238"/>
      </rPr>
      <t>Prihodi i rashodi</t>
    </r>
    <r>
      <rPr>
        <sz val="10"/>
        <rFont val="Arial"/>
        <family val="2"/>
        <charset val="238"/>
      </rPr>
      <t xml:space="preserve">
Sve značajnije promjene u prihodima i rashodima Društva i Grupe navedene su u Izvješću Uprave koji je prilog ovim financijskim izvještajima.
</t>
    </r>
    <r>
      <rPr>
        <b/>
        <sz val="10"/>
        <rFont val="Arial"/>
        <family val="2"/>
        <charset val="238"/>
      </rPr>
      <t xml:space="preserve">
Posudbe
</t>
    </r>
    <r>
      <rPr>
        <sz val="10"/>
        <rFont val="Arial"/>
        <family val="2"/>
        <charset val="238"/>
      </rPr>
      <t xml:space="preserve">Iznos kredita i ostalih posudbi Društva i Grupe detaljnije je opisan i prikazan u Izvješću Uprave koji je prilog ovim financijskim izvještajima.
</t>
    </r>
    <r>
      <rPr>
        <b/>
        <sz val="10"/>
        <rFont val="Arial"/>
        <family val="2"/>
        <charset val="238"/>
      </rPr>
      <t xml:space="preserve">
Zaposleni
</t>
    </r>
    <r>
      <rPr>
        <sz val="10"/>
        <rFont val="Arial"/>
        <family val="2"/>
        <charset val="238"/>
      </rPr>
      <t>Na dan 30. rujna 2026. u Društvu je bilo zaposleno 877 osoba, dok je u Grupi zaposleno 1.227 osoba.</t>
    </r>
  </si>
  <si>
    <r>
      <rPr>
        <b/>
        <sz val="10"/>
        <rFont val="Arial"/>
        <family val="2"/>
        <charset val="238"/>
      </rPr>
      <t xml:space="preserve">Kapitalizacija troškova
</t>
    </r>
    <r>
      <rPr>
        <sz val="10"/>
        <rFont val="Arial"/>
        <family val="2"/>
        <charset val="238"/>
      </rPr>
      <t>Društvo i Grupa u prvih devet mjeseci 2026. godine nisu kapitalizirali troškove plaća.</t>
    </r>
    <r>
      <rPr>
        <b/>
        <sz val="10"/>
        <rFont val="Arial"/>
        <family val="2"/>
        <charset val="238"/>
      </rPr>
      <t xml:space="preserve">
Odgođena porezna imovina i obveza
</t>
    </r>
    <r>
      <rPr>
        <sz val="10"/>
        <rFont val="Arial"/>
        <family val="2"/>
        <charset val="238"/>
      </rPr>
      <t>Društvo i Grupa u sklopu Izvještaja o financijskom položaju imaju iskazanu Odgođenu poreznu obvezu (2,1 milijun eura) i Odgođenu poreznu imovinu (1,9 milijuna eura). Društvo je priznalo Odgođenu poreznu imovinu na temelju prenesenih poreznih gubitaka.</t>
    </r>
    <r>
      <rPr>
        <b/>
        <sz val="10"/>
        <rFont val="Arial"/>
        <family val="2"/>
        <charset val="238"/>
      </rPr>
      <t xml:space="preserve">
Kapital
</t>
    </r>
    <r>
      <rPr>
        <sz val="10"/>
        <rFont val="Arial"/>
        <family val="2"/>
        <charset val="238"/>
      </rPr>
      <t xml:space="preserve">Na dan 30. rujna 2026. godine kapital je podijeljen na 41.247.193 dionica nominalne vrijednosti 1,00 eura po dionici. </t>
    </r>
  </si>
  <si>
    <r>
      <rPr>
        <b/>
        <sz val="10"/>
        <rFont val="Arial"/>
        <family val="2"/>
        <charset val="238"/>
      </rPr>
      <t xml:space="preserve">Struktura dioničara na dan 30. rujna 2026. godine je sljedeća: </t>
    </r>
    <r>
      <rPr>
        <sz val="10"/>
        <rFont val="Arial"/>
        <family val="2"/>
        <charset val="238"/>
      </rPr>
      <t xml:space="preserve">
 	</t>
    </r>
  </si>
  <si>
    <r>
      <rPr>
        <b/>
        <sz val="10"/>
        <rFont val="Arial"/>
        <family val="2"/>
        <charset val="238"/>
      </rPr>
      <t xml:space="preserve">Pripajanje, spajanje, prodaja, osnivanje
</t>
    </r>
    <r>
      <rPr>
        <sz val="10"/>
        <rFont val="Arial"/>
        <family val="2"/>
        <charset val="238"/>
      </rPr>
      <t xml:space="preserve">U prvih devet mjeseci 2026. godine nije bilo spajanja, pripajanja i osnivanja.
</t>
    </r>
    <r>
      <rPr>
        <b/>
        <sz val="10"/>
        <rFont val="Arial"/>
        <family val="2"/>
        <charset val="238"/>
      </rPr>
      <t xml:space="preserve">
Neizvjesnost
</t>
    </r>
    <r>
      <rPr>
        <sz val="10"/>
        <rFont val="Arial"/>
        <family val="2"/>
        <charset val="238"/>
      </rPr>
      <t>U prvih devet mjeseci 2026. godini nije bilo identificiranih stavki sumnjivih i spornih potraživanja, a koja utječu na kontinuitet poslovanja Društva i Grupe.</t>
    </r>
  </si>
  <si>
    <r>
      <rPr>
        <b/>
        <sz val="10"/>
        <rFont val="Arial"/>
        <family val="2"/>
        <charset val="238"/>
      </rPr>
      <t xml:space="preserve">Događaji nakon datuma bilance
</t>
    </r>
    <r>
      <rPr>
        <sz val="10"/>
        <rFont val="Arial"/>
        <family val="2"/>
        <charset val="238"/>
      </rPr>
      <t xml:space="preserve">Na dan 30. rujna 2026. godine nema evidentiranih događaja nakon datuma bilance.
</t>
    </r>
  </si>
  <si>
    <r>
      <rPr>
        <b/>
        <sz val="10"/>
        <rFont val="Arial"/>
        <family val="2"/>
        <charset val="238"/>
      </rPr>
      <t>Potencijalne i preuzete obveze</t>
    </r>
    <r>
      <rPr>
        <sz val="10"/>
        <rFont val="Arial"/>
        <family val="2"/>
        <charset val="238"/>
      </rPr>
      <t xml:space="preserve">
Na dan 30. rujna 2026. godine Grupa ima sklopljene ugovore čije je izvršenje počelo, ali nije dovršeno. Prihodi koji trebaju nastati po ovim ugovorima procijenjeni su na iznos od 852 milijuna eura.
Na dan 30. rujna 2026. godine Grupa i Društvo su izloženi potencijalnim obvezama s osnova izdanih bankovnih garancija (kao sredstvo osiguranja naplate, sigurnosti kvalitete izvedenih radova) u ukupnom iznosu od 93.838 tisuća eura i 84.502 tisuće eura (na dan 31.12.2025: 89.063 tisuće eura Grupa i 78.020 tisuća eura Društvo). Društvo je dodatno izloženo kao sudužnik ovisnih društava u ukupnom iznosu 10.294 tisuće eura (na dan 31.12.2025: 12.636 tisuće eura). Tijekom 2025. godine došlo je do naplate  po garanciji od investitora AD Mepso u iznosu 780 tis EUR po projektu izgradnje dalekovoda Skopje – Veles. Smatramo da je predmetna naplata neosnovana te i dalje traje postupak sporazumnog mirenja koji će rezultirati refundacijom naplaćenog iznosa. Po ostalim izloženostima Grupa i Društvo procjenjuju da nije izvjesno da će doći do naplate potencijalnih obveza s osnove bankarskih garancija obzirom da Grupa i Društvo kao i u prijašnjim razdobljima ispunjavaju ugovorne obveze s osnove projekata u zadanoj kvaliteti i ugovorenim rokovima.
Tijekom redovnog poslovanja, Grupa je imala nekoliko sudskih sporova, bilo kao tužitelj ili kao tuženik. Prema mišljenju Uprave i pravnog savjetnika, rezervacija je napravljena za one sporove koji će potencijalno rezultirati gubitkom. Uz sporove za koje je kreirana rezervacija postoje i sudski sporovi koji prema mišljenju Uprave i pravnog savjetnika neće rezultirati gubicima.</t>
    </r>
  </si>
  <si>
    <r>
      <rPr>
        <b/>
        <sz val="10"/>
        <rFont val="Arial"/>
        <family val="2"/>
        <charset val="238"/>
      </rPr>
      <t>Osnovni podaci</t>
    </r>
    <r>
      <rPr>
        <sz val="10"/>
        <rFont val="Arial"/>
        <family val="2"/>
        <charset val="238"/>
      </rPr>
      <t xml:space="preserve">
</t>
    </r>
    <r>
      <rPr>
        <b/>
        <sz val="10"/>
        <rFont val="Arial"/>
        <family val="2"/>
        <charset val="238"/>
      </rPr>
      <t xml:space="preserve">UPRAVA
</t>
    </r>
    <r>
      <rPr>
        <sz val="10"/>
        <rFont val="Arial"/>
        <family val="2"/>
        <charset val="238"/>
      </rPr>
      <t>Eugen Paić-Karega – predsjednik Uprave
Tvrtko Zlopaša – član Uprave</t>
    </r>
    <r>
      <rPr>
        <b/>
        <sz val="10"/>
        <rFont val="Arial"/>
        <family val="2"/>
        <charset val="238"/>
      </rPr>
      <t xml:space="preserve">
NADZORNI ODBOR 
</t>
    </r>
    <r>
      <rPr>
        <sz val="10"/>
        <rFont val="Arial"/>
        <family val="2"/>
        <charset val="238"/>
      </rPr>
      <t>Gordan Kolak (predsjednik Nadzornog odbora), 
Ivan Paić (zamjenik predsjednika nadzornog odbora), 
Martina Pejić (član Nadzornog odbora),
Dalibor Štrlek (član Nadzornog odbora),
Vlatka Kamenić Jagodić (član Nadzornog odbora).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</si>
</sst>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289">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5" fillId="12" borderId="3" xfId="6" applyFont="1" applyFill="1" applyBorder="1" applyAlignment="1" applyProtection="1">
      <alignment horizontal="right" vertical="center"/>
      <protection locked="0"/>
    </xf>
    <xf numFmtId="0" fontId="5" fillId="12" borderId="2" xfId="6" applyFont="1" applyFill="1" applyBorder="1" applyAlignment="1" applyProtection="1">
      <alignment horizontal="right" vertical="center"/>
      <protection locked="0"/>
    </xf>
    <xf numFmtId="0" fontId="5" fillId="12" borderId="17" xfId="6" applyFont="1" applyFill="1" applyBorder="1" applyAlignment="1" applyProtection="1">
      <alignment horizontal="right" vertical="center"/>
      <protection locked="0"/>
    </xf>
    <xf numFmtId="0" fontId="5" fillId="12" borderId="15" xfId="6" applyFont="1" applyFill="1" applyBorder="1" applyAlignment="1" applyProtection="1">
      <alignment horizontal="right" vertical="center"/>
      <protection locked="0"/>
    </xf>
    <xf numFmtId="0" fontId="5" fillId="12" borderId="17" xfId="6" applyFont="1" applyFill="1" applyBorder="1" applyAlignment="1" applyProtection="1">
      <alignment horizontal="center" vertical="center"/>
      <protection locked="0"/>
    </xf>
    <xf numFmtId="1" fontId="5" fillId="12" borderId="17" xfId="6" applyNumberFormat="1" applyFont="1" applyFill="1" applyBorder="1" applyAlignment="1" applyProtection="1">
      <alignment horizontal="center" vertical="center"/>
      <protection locked="0"/>
    </xf>
    <xf numFmtId="0" fontId="3" fillId="0" borderId="0" xfId="5" applyAlignment="1">
      <alignment vertical="top" wrapText="1"/>
    </xf>
    <xf numFmtId="0" fontId="3" fillId="0" borderId="0" xfId="0" applyFont="1" applyAlignment="1">
      <alignment vertical="top"/>
    </xf>
    <xf numFmtId="0" fontId="3" fillId="0" borderId="0" xfId="5" applyAlignment="1">
      <alignment horizontal="left" vertical="center" wrapText="1"/>
    </xf>
    <xf numFmtId="0" fontId="3" fillId="0" borderId="0" xfId="5" applyAlignment="1">
      <alignment vertical="center" wrapText="1"/>
    </xf>
    <xf numFmtId="0" fontId="3" fillId="0" borderId="0" xfId="5" applyAlignment="1">
      <alignment wrapText="1"/>
    </xf>
    <xf numFmtId="0" fontId="3" fillId="0" borderId="0" xfId="5" applyAlignment="1">
      <alignment horizontal="left" vertical="top" wrapText="1"/>
    </xf>
    <xf numFmtId="0" fontId="5" fillId="0" borderId="17" xfId="4" applyFont="1" applyBorder="1" applyAlignment="1" applyProtection="1">
      <alignment horizontal="center" vertical="center"/>
      <protection locked="0"/>
    </xf>
    <xf numFmtId="0" fontId="6" fillId="11" borderId="13" xfId="4" applyFont="1" applyFill="1" applyBorder="1" applyAlignment="1">
      <alignment horizontal="right" vertical="center" wrapText="1"/>
    </xf>
    <xf numFmtId="0" fontId="6" fillId="11" borderId="0" xfId="4" applyFont="1" applyFill="1" applyAlignment="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1" borderId="0" xfId="4" applyFont="1" applyFill="1"/>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6" fillId="11" borderId="0" xfId="4" applyFont="1" applyFill="1" applyAlignment="1">
      <alignment vertical="center"/>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0" xfId="4" applyFont="1" applyFill="1" applyAlignment="1">
      <alignment horizontal="center" vertical="center"/>
    </xf>
    <xf numFmtId="0" fontId="6" fillId="11" borderId="1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30" fillId="11" borderId="0" xfId="4" applyFont="1" applyFill="1" applyAlignment="1">
      <alignment vertical="top"/>
    </xf>
    <xf numFmtId="0" fontId="6" fillId="11" borderId="0" xfId="4" applyFont="1" applyFill="1" applyAlignment="1">
      <alignment vertical="top"/>
    </xf>
    <xf numFmtId="0" fontId="30" fillId="11" borderId="0" xfId="4" applyFont="1" applyFill="1" applyAlignment="1" applyProtection="1">
      <alignment vertical="top"/>
      <protection locked="0"/>
    </xf>
    <xf numFmtId="0" fontId="30" fillId="11" borderId="0" xfId="4" applyFont="1" applyFill="1" applyProtection="1">
      <protection locked="0"/>
    </xf>
    <xf numFmtId="0" fontId="5" fillId="12" borderId="3" xfId="6" applyFont="1" applyFill="1" applyBorder="1" applyAlignment="1" applyProtection="1">
      <alignment horizontal="right" vertical="center"/>
      <protection locked="0"/>
    </xf>
    <xf numFmtId="0" fontId="5" fillId="12" borderId="2" xfId="6" applyFont="1" applyFill="1" applyBorder="1" applyAlignment="1" applyProtection="1">
      <alignment horizontal="right" vertical="center"/>
      <protection locked="0"/>
    </xf>
    <xf numFmtId="0" fontId="5" fillId="12" borderId="15" xfId="6" applyFont="1" applyFill="1" applyBorder="1" applyAlignment="1" applyProtection="1">
      <alignment horizontal="right" vertical="center"/>
      <protection locked="0"/>
    </xf>
    <xf numFmtId="0" fontId="30" fillId="11" borderId="0" xfId="4" applyFont="1" applyFill="1" applyAlignment="1" applyProtection="1">
      <alignment vertical="top" wrapText="1"/>
      <protection locked="0"/>
    </xf>
    <xf numFmtId="0" fontId="6" fillId="11" borderId="13" xfId="4" applyFont="1" applyFill="1" applyBorder="1" applyAlignment="1">
      <alignment horizontal="center" vertical="center"/>
    </xf>
    <xf numFmtId="0" fontId="6" fillId="11" borderId="13" xfId="4" applyFont="1" applyFill="1" applyBorder="1" applyAlignment="1">
      <alignment horizontal="right" vertical="center"/>
    </xf>
    <xf numFmtId="0" fontId="6" fillId="11" borderId="0" xfId="4" applyFont="1" applyFill="1" applyAlignment="1">
      <alignment horizontal="right" vertical="center"/>
    </xf>
    <xf numFmtId="0" fontId="31"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14" xfId="4" applyFont="1" applyFill="1" applyBorder="1" applyAlignment="1">
      <alignment horizontal="right" vertical="center" wrapText="1"/>
    </xf>
    <xf numFmtId="0" fontId="31" fillId="11" borderId="13" xfId="4" applyFont="1" applyFill="1" applyBorder="1" applyAlignment="1">
      <alignment vertical="center"/>
    </xf>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4" xfId="4" applyFont="1" applyFill="1" applyBorder="1" applyAlignment="1">
      <alignment horizontal="right" vertical="center"/>
    </xf>
    <xf numFmtId="0" fontId="30" fillId="11" borderId="0" xfId="4" applyFont="1" applyFill="1" applyAlignment="1">
      <alignment wrapText="1"/>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30" fillId="11" borderId="13" xfId="4" applyFont="1" applyFill="1" applyBorder="1" applyAlignment="1">
      <alignment wrapText="1"/>
    </xf>
    <xf numFmtId="0" fontId="6"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6" fillId="11" borderId="12"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6" fillId="0" borderId="12" xfId="0" applyFont="1" applyBorder="1" applyAlignment="1">
      <alignment horizontal="left" vertical="center" wrapText="1" inden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6" fillId="11" borderId="12" xfId="0" applyFont="1" applyFill="1" applyBorder="1" applyAlignment="1">
      <alignment horizontal="left" vertical="center" wrapText="1" indent="1"/>
    </xf>
    <xf numFmtId="0" fontId="16" fillId="9" borderId="12" xfId="0" applyFont="1" applyFill="1" applyBorder="1" applyAlignment="1">
      <alignment horizontal="left" vertical="center" wrapTex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5" fillId="10" borderId="12" xfId="0" applyFont="1" applyFill="1" applyBorder="1" applyAlignment="1">
      <alignment horizontal="left" vertical="center" wrapText="1"/>
    </xf>
    <xf numFmtId="0" fontId="13" fillId="10" borderId="12" xfId="0" applyFont="1" applyFill="1" applyBorder="1" applyAlignment="1">
      <alignment horizontal="left" vertical="center" wrapText="1"/>
    </xf>
    <xf numFmtId="0" fontId="13" fillId="7" borderId="12" xfId="0" applyFont="1" applyFill="1" applyBorder="1" applyAlignment="1">
      <alignment horizontal="left" vertical="center" wrapText="1" shrinkToFit="1"/>
    </xf>
    <xf numFmtId="0" fontId="13" fillId="0" borderId="12" xfId="0" applyFont="1" applyBorder="1" applyAlignment="1">
      <alignment horizontal="left" vertical="center" wrapText="1"/>
    </xf>
    <xf numFmtId="0" fontId="6" fillId="10" borderId="12" xfId="0" applyFont="1" applyFill="1" applyBorder="1" applyAlignment="1">
      <alignment horizontal="left" vertical="center" wrapTex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6" fillId="0" borderId="7" xfId="0" applyFont="1" applyBorder="1" applyAlignment="1">
      <alignment horizontal="left" vertical="center" wrapText="1"/>
    </xf>
    <xf numFmtId="0" fontId="5" fillId="9" borderId="7" xfId="0" applyFont="1" applyFill="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13" fillId="9" borderId="8" xfId="0" applyFont="1" applyFill="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6" fillId="0" borderId="11" xfId="0" applyFont="1" applyBorder="1" applyAlignment="1">
      <alignment horizontal="left" vertical="center" wrapText="1" indent="1"/>
    </xf>
    <xf numFmtId="0" fontId="6" fillId="0" borderId="11" xfId="0" applyFont="1" applyBorder="1" applyAlignment="1">
      <alignment horizontal="left" vertical="center" wrapText="1"/>
    </xf>
    <xf numFmtId="0" fontId="21" fillId="9" borderId="12" xfId="0" applyFont="1" applyFill="1" applyBorder="1" applyAlignment="1">
      <alignment horizontal="left" vertical="center" wrapText="1"/>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1" fillId="6" borderId="12" xfId="0" applyFont="1" applyFill="1" applyBorder="1" applyAlignment="1">
      <alignment horizontal="left" vertical="center"/>
    </xf>
    <xf numFmtId="0" fontId="4" fillId="0" borderId="12" xfId="0" applyFont="1" applyBorder="1" applyAlignment="1">
      <alignment vertical="center"/>
    </xf>
    <xf numFmtId="0" fontId="4" fillId="0" borderId="12" xfId="0" applyFont="1" applyBorder="1"/>
    <xf numFmtId="0" fontId="19" fillId="0" borderId="12" xfId="0" applyFont="1" applyBorder="1" applyAlignment="1">
      <alignment horizontal="left" vertical="center" wrapText="1"/>
    </xf>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3" fillId="6" borderId="12" xfId="0" applyFont="1" applyFill="1" applyBorder="1" applyAlignment="1">
      <alignment vertical="center"/>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2 2" xfId="6" xr:uid="{F448133E-299B-493E-B6E1-5D53243B34DC}"/>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129886</xdr:colOff>
      <xdr:row>7</xdr:row>
      <xdr:rowOff>43296</xdr:rowOff>
    </xdr:from>
    <xdr:to>
      <xdr:col>0</xdr:col>
      <xdr:colOff>5874956</xdr:colOff>
      <xdr:row>7</xdr:row>
      <xdr:rowOff>2698750</xdr:rowOff>
    </xdr:to>
    <xdr:pic>
      <xdr:nvPicPr>
        <xdr:cNvPr id="2" name="Picture 1">
          <a:extLst>
            <a:ext uri="{FF2B5EF4-FFF2-40B4-BE49-F238E27FC236}">
              <a16:creationId xmlns:a16="http://schemas.microsoft.com/office/drawing/2014/main" id="{E01F73AC-715A-AE60-980E-5FAEB499DDFF}"/>
            </a:ext>
          </a:extLst>
        </xdr:cNvPr>
        <xdr:cNvPicPr>
          <a:picLocks noChangeAspect="1"/>
        </xdr:cNvPicPr>
      </xdr:nvPicPr>
      <xdr:blipFill>
        <a:blip xmlns:r="http://schemas.openxmlformats.org/officeDocument/2006/relationships" r:embed="rId1"/>
        <a:stretch>
          <a:fillRect/>
        </a:stretch>
      </xdr:blipFill>
      <xdr:spPr>
        <a:xfrm>
          <a:off x="129886" y="11415569"/>
          <a:ext cx="5745070" cy="2655454"/>
        </a:xfrm>
        <a:prstGeom prst="rect">
          <a:avLst/>
        </a:prstGeom>
      </xdr:spPr>
    </xdr:pic>
    <xdr:clientData/>
  </xdr:twoCellAnchor>
  <xdr:twoCellAnchor editAs="oneCell">
    <xdr:from>
      <xdr:col>0</xdr:col>
      <xdr:colOff>144318</xdr:colOff>
      <xdr:row>10</xdr:row>
      <xdr:rowOff>14431</xdr:rowOff>
    </xdr:from>
    <xdr:to>
      <xdr:col>0</xdr:col>
      <xdr:colOff>6741486</xdr:colOff>
      <xdr:row>10</xdr:row>
      <xdr:rowOff>2323522</xdr:rowOff>
    </xdr:to>
    <xdr:pic>
      <xdr:nvPicPr>
        <xdr:cNvPr id="3" name="Picture 2">
          <a:extLst>
            <a:ext uri="{FF2B5EF4-FFF2-40B4-BE49-F238E27FC236}">
              <a16:creationId xmlns:a16="http://schemas.microsoft.com/office/drawing/2014/main" id="{3BCEAF15-A63A-EB30-156C-966D20DFFE1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318" y="16004886"/>
          <a:ext cx="6597168" cy="2309091"/>
        </a:xfrm>
        <a:prstGeom prst="rect">
          <a:avLst/>
        </a:prstGeom>
        <a:noFill/>
        <a:ln>
          <a:noFill/>
        </a:ln>
      </xdr:spPr>
    </xdr:pic>
    <xdr:clientData/>
  </xdr:twoCellAnchor>
  <xdr:twoCellAnchor editAs="oneCell">
    <xdr:from>
      <xdr:col>0</xdr:col>
      <xdr:colOff>57727</xdr:colOff>
      <xdr:row>15</xdr:row>
      <xdr:rowOff>14431</xdr:rowOff>
    </xdr:from>
    <xdr:to>
      <xdr:col>0</xdr:col>
      <xdr:colOff>10838295</xdr:colOff>
      <xdr:row>15</xdr:row>
      <xdr:rowOff>3261365</xdr:rowOff>
    </xdr:to>
    <xdr:pic>
      <xdr:nvPicPr>
        <xdr:cNvPr id="4" name="Picture 3">
          <a:extLst>
            <a:ext uri="{FF2B5EF4-FFF2-40B4-BE49-F238E27FC236}">
              <a16:creationId xmlns:a16="http://schemas.microsoft.com/office/drawing/2014/main" id="{817C2051-C87A-FC98-083E-FFFCFC8458D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727" y="20709658"/>
          <a:ext cx="10780568" cy="3246934"/>
        </a:xfrm>
        <a:prstGeom prst="rect">
          <a:avLst/>
        </a:prstGeom>
        <a:noFill/>
        <a:ln>
          <a:noFill/>
        </a:ln>
      </xdr:spPr>
    </xdr:pic>
    <xdr:clientData/>
  </xdr:two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6"/>
  <sheetViews>
    <sheetView topLeftCell="A27" zoomScaleNormal="100" zoomScaleSheetLayoutView="100" workbookViewId="0">
      <selection activeCell="E29" sqref="E29:F29"/>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81" t="s">
        <v>305</v>
      </c>
      <c r="B1" s="182"/>
      <c r="C1" s="182"/>
      <c r="D1" s="50"/>
      <c r="E1" s="50"/>
      <c r="F1" s="50"/>
      <c r="G1" s="50"/>
      <c r="H1" s="50"/>
      <c r="I1" s="50"/>
      <c r="J1" s="51"/>
    </row>
    <row r="2" spans="1:20" ht="14.45" customHeight="1" x14ac:dyDescent="0.25">
      <c r="A2" s="183" t="s">
        <v>321</v>
      </c>
      <c r="B2" s="184"/>
      <c r="C2" s="184"/>
      <c r="D2" s="184"/>
      <c r="E2" s="184"/>
      <c r="F2" s="184"/>
      <c r="G2" s="184"/>
      <c r="H2" s="184"/>
      <c r="I2" s="184"/>
      <c r="J2" s="185"/>
      <c r="N2" s="34">
        <v>1</v>
      </c>
    </row>
    <row r="3" spans="1:20" x14ac:dyDescent="0.25">
      <c r="A3" s="52"/>
      <c r="B3" s="53"/>
      <c r="C3" s="53"/>
      <c r="D3" s="53"/>
      <c r="E3" s="53"/>
      <c r="F3" s="53"/>
      <c r="G3" s="53"/>
      <c r="H3" s="53"/>
      <c r="I3" s="53"/>
      <c r="J3" s="54"/>
      <c r="N3" s="34">
        <v>2</v>
      </c>
    </row>
    <row r="4" spans="1:20" ht="33.6" customHeight="1" x14ac:dyDescent="0.25">
      <c r="A4" s="186" t="s">
        <v>306</v>
      </c>
      <c r="B4" s="187"/>
      <c r="C4" s="187"/>
      <c r="D4" s="187"/>
      <c r="E4" s="188" t="s">
        <v>450</v>
      </c>
      <c r="F4" s="189"/>
      <c r="G4" s="55" t="s">
        <v>0</v>
      </c>
      <c r="H4" s="188" t="s">
        <v>487</v>
      </c>
      <c r="I4" s="189"/>
      <c r="J4" s="56"/>
      <c r="N4" s="34">
        <v>3</v>
      </c>
    </row>
    <row r="5" spans="1:20" s="33" customFormat="1" ht="10.15" customHeight="1" x14ac:dyDescent="0.25">
      <c r="A5" s="190"/>
      <c r="B5" s="191"/>
      <c r="C5" s="191"/>
      <c r="D5" s="191"/>
      <c r="E5" s="191"/>
      <c r="F5" s="191"/>
      <c r="G5" s="191"/>
      <c r="H5" s="191"/>
      <c r="I5" s="191"/>
      <c r="J5" s="192"/>
      <c r="N5" s="34">
        <v>4</v>
      </c>
    </row>
    <row r="6" spans="1:20" ht="20.45" customHeight="1" x14ac:dyDescent="0.25">
      <c r="A6" s="57"/>
      <c r="B6" s="58" t="s">
        <v>326</v>
      </c>
      <c r="C6" s="59"/>
      <c r="D6" s="59"/>
      <c r="E6" s="17">
        <v>2026</v>
      </c>
      <c r="F6" s="60"/>
      <c r="G6" s="55"/>
      <c r="H6" s="60"/>
      <c r="I6" s="61"/>
      <c r="J6" s="62"/>
    </row>
    <row r="7" spans="1:20" s="38" customFormat="1" ht="10.9"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327</v>
      </c>
      <c r="C8" s="59"/>
      <c r="D8" s="59"/>
      <c r="E8" s="17">
        <v>3</v>
      </c>
      <c r="F8" s="60"/>
      <c r="G8" s="55"/>
      <c r="H8" s="60"/>
      <c r="I8" s="61"/>
      <c r="J8" s="62"/>
    </row>
    <row r="9" spans="1:20" s="38" customFormat="1" ht="10.9" customHeight="1" x14ac:dyDescent="0.25">
      <c r="A9" s="57"/>
      <c r="B9" s="59"/>
      <c r="C9" s="59"/>
      <c r="D9" s="59"/>
      <c r="E9" s="63"/>
      <c r="F9" s="63"/>
      <c r="G9" s="55"/>
      <c r="H9" s="63"/>
      <c r="I9" s="64"/>
      <c r="J9" s="62"/>
      <c r="K9" s="36"/>
      <c r="L9" s="36"/>
      <c r="M9" s="36"/>
      <c r="N9" s="37"/>
      <c r="O9" s="36"/>
      <c r="P9" s="36"/>
      <c r="Q9" s="36"/>
      <c r="R9" s="36"/>
      <c r="S9" s="36"/>
      <c r="T9" s="36"/>
    </row>
    <row r="10" spans="1:20" ht="37.9" customHeight="1" x14ac:dyDescent="0.25">
      <c r="A10" s="177" t="s">
        <v>328</v>
      </c>
      <c r="B10" s="178"/>
      <c r="C10" s="178"/>
      <c r="D10" s="178"/>
      <c r="E10" s="178"/>
      <c r="F10" s="178"/>
      <c r="G10" s="178"/>
      <c r="H10" s="178"/>
      <c r="I10" s="178"/>
      <c r="J10" s="65"/>
    </row>
    <row r="11" spans="1:20" ht="24.6" customHeight="1" x14ac:dyDescent="0.25">
      <c r="A11" s="165" t="s">
        <v>307</v>
      </c>
      <c r="B11" s="179"/>
      <c r="C11" s="171" t="s">
        <v>451</v>
      </c>
      <c r="D11" s="172"/>
      <c r="E11" s="66"/>
      <c r="F11" s="136" t="s">
        <v>329</v>
      </c>
      <c r="G11" s="175"/>
      <c r="H11" s="152" t="s">
        <v>452</v>
      </c>
      <c r="I11" s="153"/>
      <c r="J11" s="67"/>
    </row>
    <row r="12" spans="1:20" ht="14.45" customHeight="1" x14ac:dyDescent="0.25">
      <c r="A12" s="68"/>
      <c r="B12" s="69"/>
      <c r="C12" s="69"/>
      <c r="D12" s="69"/>
      <c r="E12" s="180"/>
      <c r="F12" s="180"/>
      <c r="G12" s="180"/>
      <c r="H12" s="180"/>
      <c r="I12" s="70"/>
      <c r="J12" s="67"/>
    </row>
    <row r="13" spans="1:20" ht="21" customHeight="1" x14ac:dyDescent="0.25">
      <c r="A13" s="135" t="s">
        <v>322</v>
      </c>
      <c r="B13" s="175"/>
      <c r="C13" s="171" t="s">
        <v>454</v>
      </c>
      <c r="D13" s="172"/>
      <c r="E13" s="193"/>
      <c r="F13" s="180"/>
      <c r="G13" s="180"/>
      <c r="H13" s="180"/>
      <c r="I13" s="70"/>
      <c r="J13" s="67"/>
    </row>
    <row r="14" spans="1:20" ht="10.9" customHeight="1" x14ac:dyDescent="0.25">
      <c r="A14" s="66"/>
      <c r="B14" s="70"/>
      <c r="C14" s="47"/>
      <c r="D14" s="47"/>
      <c r="E14" s="142"/>
      <c r="F14" s="142"/>
      <c r="G14" s="142"/>
      <c r="H14" s="142"/>
      <c r="I14" s="69"/>
      <c r="J14" s="71"/>
    </row>
    <row r="15" spans="1:20" ht="22.9" customHeight="1" x14ac:dyDescent="0.25">
      <c r="A15" s="135" t="s">
        <v>308</v>
      </c>
      <c r="B15" s="175"/>
      <c r="C15" s="171" t="s">
        <v>455</v>
      </c>
      <c r="D15" s="172"/>
      <c r="E15" s="176"/>
      <c r="F15" s="167"/>
      <c r="G15" s="72" t="s">
        <v>330</v>
      </c>
      <c r="H15" s="152" t="s">
        <v>453</v>
      </c>
      <c r="I15" s="153"/>
      <c r="J15" s="73"/>
    </row>
    <row r="16" spans="1:20" ht="10.9" customHeight="1" x14ac:dyDescent="0.25">
      <c r="A16" s="66"/>
      <c r="B16" s="70"/>
      <c r="C16" s="69"/>
      <c r="D16" s="69"/>
      <c r="E16" s="142"/>
      <c r="F16" s="142"/>
      <c r="G16" s="159"/>
      <c r="H16" s="159"/>
      <c r="I16" s="69"/>
      <c r="J16" s="71"/>
    </row>
    <row r="17" spans="1:10" ht="22.9" customHeight="1" x14ac:dyDescent="0.25">
      <c r="A17" s="74"/>
      <c r="B17" s="72" t="s">
        <v>331</v>
      </c>
      <c r="C17" s="171" t="s">
        <v>456</v>
      </c>
      <c r="D17" s="172"/>
      <c r="E17" s="75"/>
      <c r="F17" s="75"/>
      <c r="G17" s="75"/>
      <c r="H17" s="75"/>
      <c r="I17" s="75"/>
      <c r="J17" s="73"/>
    </row>
    <row r="18" spans="1:10" x14ac:dyDescent="0.25">
      <c r="A18" s="173"/>
      <c r="B18" s="174"/>
      <c r="C18" s="142"/>
      <c r="D18" s="142"/>
      <c r="E18" s="142"/>
      <c r="F18" s="142"/>
      <c r="G18" s="142"/>
      <c r="H18" s="142"/>
      <c r="I18" s="69"/>
      <c r="J18" s="71"/>
    </row>
    <row r="19" spans="1:10" x14ac:dyDescent="0.25">
      <c r="A19" s="165" t="s">
        <v>309</v>
      </c>
      <c r="B19" s="166"/>
      <c r="C19" s="143" t="s">
        <v>457</v>
      </c>
      <c r="D19" s="144"/>
      <c r="E19" s="144"/>
      <c r="F19" s="144"/>
      <c r="G19" s="144"/>
      <c r="H19" s="144"/>
      <c r="I19" s="144"/>
      <c r="J19" s="145"/>
    </row>
    <row r="20" spans="1:10" x14ac:dyDescent="0.25">
      <c r="A20" s="68"/>
      <c r="B20" s="69"/>
      <c r="C20" s="76"/>
      <c r="D20" s="69"/>
      <c r="E20" s="142"/>
      <c r="F20" s="142"/>
      <c r="G20" s="142"/>
      <c r="H20" s="142"/>
      <c r="I20" s="69"/>
      <c r="J20" s="71"/>
    </row>
    <row r="21" spans="1:10" x14ac:dyDescent="0.25">
      <c r="A21" s="165" t="s">
        <v>310</v>
      </c>
      <c r="B21" s="166"/>
      <c r="C21" s="152">
        <v>10000</v>
      </c>
      <c r="D21" s="153"/>
      <c r="E21" s="142"/>
      <c r="F21" s="142"/>
      <c r="G21" s="143" t="s">
        <v>458</v>
      </c>
      <c r="H21" s="144"/>
      <c r="I21" s="144"/>
      <c r="J21" s="145"/>
    </row>
    <row r="22" spans="1:10" x14ac:dyDescent="0.25">
      <c r="A22" s="68"/>
      <c r="B22" s="69"/>
      <c r="C22" s="69"/>
      <c r="D22" s="69"/>
      <c r="E22" s="142"/>
      <c r="F22" s="142"/>
      <c r="G22" s="142"/>
      <c r="H22" s="142"/>
      <c r="I22" s="69"/>
      <c r="J22" s="71"/>
    </row>
    <row r="23" spans="1:10" x14ac:dyDescent="0.25">
      <c r="A23" s="165" t="s">
        <v>311</v>
      </c>
      <c r="B23" s="166"/>
      <c r="C23" s="143" t="s">
        <v>459</v>
      </c>
      <c r="D23" s="144"/>
      <c r="E23" s="144"/>
      <c r="F23" s="144"/>
      <c r="G23" s="144"/>
      <c r="H23" s="144"/>
      <c r="I23" s="144"/>
      <c r="J23" s="145"/>
    </row>
    <row r="24" spans="1:10" x14ac:dyDescent="0.25">
      <c r="A24" s="68"/>
      <c r="B24" s="69"/>
      <c r="C24" s="47"/>
      <c r="D24" s="69"/>
      <c r="E24" s="142"/>
      <c r="F24" s="142"/>
      <c r="G24" s="142"/>
      <c r="H24" s="142"/>
      <c r="I24" s="69"/>
      <c r="J24" s="71"/>
    </row>
    <row r="25" spans="1:10" x14ac:dyDescent="0.25">
      <c r="A25" s="165" t="s">
        <v>312</v>
      </c>
      <c r="B25" s="166"/>
      <c r="C25" s="168" t="s">
        <v>460</v>
      </c>
      <c r="D25" s="169"/>
      <c r="E25" s="169"/>
      <c r="F25" s="169"/>
      <c r="G25" s="169"/>
      <c r="H25" s="169"/>
      <c r="I25" s="169"/>
      <c r="J25" s="170"/>
    </row>
    <row r="26" spans="1:10" x14ac:dyDescent="0.25">
      <c r="A26" s="68"/>
      <c r="B26" s="69"/>
      <c r="C26" s="76"/>
      <c r="D26" s="69"/>
      <c r="E26" s="142"/>
      <c r="F26" s="142"/>
      <c r="G26" s="142"/>
      <c r="H26" s="142"/>
      <c r="I26" s="69"/>
      <c r="J26" s="71"/>
    </row>
    <row r="27" spans="1:10" x14ac:dyDescent="0.25">
      <c r="A27" s="165" t="s">
        <v>313</v>
      </c>
      <c r="B27" s="166"/>
      <c r="C27" s="168" t="s">
        <v>461</v>
      </c>
      <c r="D27" s="169"/>
      <c r="E27" s="169"/>
      <c r="F27" s="169"/>
      <c r="G27" s="169"/>
      <c r="H27" s="169"/>
      <c r="I27" s="169"/>
      <c r="J27" s="170"/>
    </row>
    <row r="28" spans="1:10" ht="13.9" customHeight="1" x14ac:dyDescent="0.25">
      <c r="A28" s="68"/>
      <c r="B28" s="69"/>
      <c r="C28" s="76"/>
      <c r="D28" s="69"/>
      <c r="E28" s="142"/>
      <c r="F28" s="142"/>
      <c r="G28" s="142"/>
      <c r="H28" s="142"/>
      <c r="I28" s="69"/>
      <c r="J28" s="71"/>
    </row>
    <row r="29" spans="1:10" ht="22.9" customHeight="1" x14ac:dyDescent="0.25">
      <c r="A29" s="135" t="s">
        <v>323</v>
      </c>
      <c r="B29" s="166"/>
      <c r="C29" s="134">
        <v>1227</v>
      </c>
      <c r="D29" s="77"/>
      <c r="E29" s="146"/>
      <c r="F29" s="146"/>
      <c r="G29" s="146"/>
      <c r="H29" s="146"/>
      <c r="I29" s="78"/>
      <c r="J29" s="79"/>
    </row>
    <row r="30" spans="1:10" x14ac:dyDescent="0.25">
      <c r="A30" s="68"/>
      <c r="B30" s="69"/>
      <c r="C30" s="69"/>
      <c r="D30" s="69"/>
      <c r="E30" s="142"/>
      <c r="F30" s="142"/>
      <c r="G30" s="142"/>
      <c r="H30" s="142"/>
      <c r="I30" s="78"/>
      <c r="J30" s="79"/>
    </row>
    <row r="31" spans="1:10" x14ac:dyDescent="0.25">
      <c r="A31" s="165" t="s">
        <v>314</v>
      </c>
      <c r="B31" s="166"/>
      <c r="C31" s="19" t="s">
        <v>334</v>
      </c>
      <c r="D31" s="164" t="s">
        <v>332</v>
      </c>
      <c r="E31" s="150"/>
      <c r="F31" s="150"/>
      <c r="G31" s="150"/>
      <c r="H31" s="69"/>
      <c r="I31" s="80" t="s">
        <v>333</v>
      </c>
      <c r="J31" s="81" t="s">
        <v>334</v>
      </c>
    </row>
    <row r="32" spans="1:10" x14ac:dyDescent="0.25">
      <c r="A32" s="165"/>
      <c r="B32" s="166"/>
      <c r="C32" s="82"/>
      <c r="D32" s="55"/>
      <c r="E32" s="167"/>
      <c r="F32" s="167"/>
      <c r="G32" s="167"/>
      <c r="H32" s="167"/>
      <c r="I32" s="78"/>
      <c r="J32" s="79"/>
    </row>
    <row r="33" spans="1:10" x14ac:dyDescent="0.25">
      <c r="A33" s="165" t="s">
        <v>324</v>
      </c>
      <c r="B33" s="166"/>
      <c r="C33" s="18" t="s">
        <v>336</v>
      </c>
      <c r="D33" s="164" t="s">
        <v>335</v>
      </c>
      <c r="E33" s="150"/>
      <c r="F33" s="150"/>
      <c r="G33" s="150"/>
      <c r="H33" s="75"/>
      <c r="I33" s="80" t="s">
        <v>336</v>
      </c>
      <c r="J33" s="81" t="s">
        <v>337</v>
      </c>
    </row>
    <row r="34" spans="1:10" x14ac:dyDescent="0.25">
      <c r="A34" s="68"/>
      <c r="B34" s="69"/>
      <c r="C34" s="69"/>
      <c r="D34" s="69"/>
      <c r="E34" s="142"/>
      <c r="F34" s="142"/>
      <c r="G34" s="142"/>
      <c r="H34" s="142"/>
      <c r="I34" s="69"/>
      <c r="J34" s="71"/>
    </row>
    <row r="35" spans="1:10" x14ac:dyDescent="0.25">
      <c r="A35" s="164" t="s">
        <v>325</v>
      </c>
      <c r="B35" s="150"/>
      <c r="C35" s="150"/>
      <c r="D35" s="150"/>
      <c r="E35" s="150" t="s">
        <v>315</v>
      </c>
      <c r="F35" s="150"/>
      <c r="G35" s="150"/>
      <c r="H35" s="150"/>
      <c r="I35" s="150"/>
      <c r="J35" s="83" t="s">
        <v>316</v>
      </c>
    </row>
    <row r="36" spans="1:10" x14ac:dyDescent="0.25">
      <c r="A36" s="68"/>
      <c r="B36" s="69"/>
      <c r="C36" s="69"/>
      <c r="D36" s="69"/>
      <c r="E36" s="142"/>
      <c r="F36" s="142"/>
      <c r="G36" s="142"/>
      <c r="H36" s="142"/>
      <c r="I36" s="69"/>
      <c r="J36" s="79"/>
    </row>
    <row r="37" spans="1:10" x14ac:dyDescent="0.25">
      <c r="A37" s="122"/>
      <c r="B37" s="123"/>
      <c r="C37" s="123"/>
      <c r="D37" s="124" t="s">
        <v>467</v>
      </c>
      <c r="E37" s="123"/>
      <c r="F37" s="123"/>
      <c r="G37" s="123"/>
      <c r="H37" s="123"/>
      <c r="I37" s="125" t="s">
        <v>458</v>
      </c>
      <c r="J37" s="126">
        <v>1693336</v>
      </c>
    </row>
    <row r="38" spans="1:10" x14ac:dyDescent="0.25">
      <c r="A38" s="39"/>
      <c r="B38" s="47"/>
      <c r="C38" s="49"/>
      <c r="D38" s="163"/>
      <c r="E38" s="163"/>
      <c r="F38" s="163"/>
      <c r="G38" s="163"/>
      <c r="H38" s="163"/>
      <c r="I38" s="163"/>
      <c r="J38" s="40"/>
    </row>
    <row r="39" spans="1:10" x14ac:dyDescent="0.25">
      <c r="A39" s="122"/>
      <c r="B39" s="123"/>
      <c r="C39" s="123"/>
      <c r="D39" s="124" t="s">
        <v>468</v>
      </c>
      <c r="E39" s="122"/>
      <c r="F39" s="123"/>
      <c r="G39" s="123"/>
      <c r="H39" s="123"/>
      <c r="I39" s="125" t="s">
        <v>469</v>
      </c>
      <c r="J39" s="126">
        <v>2565536</v>
      </c>
    </row>
    <row r="40" spans="1:10" x14ac:dyDescent="0.25">
      <c r="A40" s="39"/>
      <c r="B40" s="47"/>
      <c r="C40" s="49"/>
      <c r="D40" s="48"/>
      <c r="E40" s="48"/>
      <c r="F40" s="48"/>
      <c r="G40" s="48"/>
      <c r="H40" s="48"/>
      <c r="I40" s="48"/>
      <c r="J40" s="40"/>
    </row>
    <row r="41" spans="1:10" x14ac:dyDescent="0.25">
      <c r="A41" s="122"/>
      <c r="B41" s="123"/>
      <c r="C41" s="123"/>
      <c r="D41" s="124" t="s">
        <v>470</v>
      </c>
      <c r="E41" s="122"/>
      <c r="F41" s="123"/>
      <c r="G41" s="123"/>
      <c r="H41" s="123"/>
      <c r="I41" s="125" t="s">
        <v>469</v>
      </c>
      <c r="J41" s="126">
        <v>1261185</v>
      </c>
    </row>
    <row r="42" spans="1:10" x14ac:dyDescent="0.25">
      <c r="A42" s="39"/>
      <c r="B42" s="47"/>
      <c r="C42" s="49"/>
      <c r="D42" s="48"/>
      <c r="E42" s="48"/>
      <c r="F42" s="48"/>
      <c r="G42" s="48"/>
      <c r="H42" s="48"/>
      <c r="I42" s="48"/>
      <c r="J42" s="40"/>
    </row>
    <row r="43" spans="1:10" x14ac:dyDescent="0.25">
      <c r="A43" s="122"/>
      <c r="B43" s="123"/>
      <c r="C43" s="123"/>
      <c r="D43" s="124" t="s">
        <v>471</v>
      </c>
      <c r="E43" s="122"/>
      <c r="F43" s="123"/>
      <c r="G43" s="123"/>
      <c r="H43" s="123"/>
      <c r="I43" s="125" t="s">
        <v>472</v>
      </c>
      <c r="J43" s="126" t="s">
        <v>473</v>
      </c>
    </row>
    <row r="44" spans="1:10" x14ac:dyDescent="0.25">
      <c r="A44" s="39"/>
      <c r="B44" s="47"/>
      <c r="C44" s="49"/>
      <c r="D44" s="48"/>
      <c r="E44" s="163"/>
      <c r="F44" s="163"/>
      <c r="G44" s="163"/>
      <c r="H44" s="163"/>
      <c r="I44" s="46"/>
      <c r="J44" s="40"/>
    </row>
    <row r="45" spans="1:10" x14ac:dyDescent="0.25">
      <c r="A45" s="122"/>
      <c r="B45" s="123"/>
      <c r="C45" s="123"/>
      <c r="D45" s="124" t="s">
        <v>474</v>
      </c>
      <c r="E45" s="122"/>
      <c r="F45" s="123"/>
      <c r="G45" s="123"/>
      <c r="H45" s="123"/>
      <c r="I45" s="125" t="s">
        <v>475</v>
      </c>
      <c r="J45" s="127">
        <v>5697182000</v>
      </c>
    </row>
    <row r="46" spans="1:10" x14ac:dyDescent="0.25">
      <c r="A46" s="39"/>
      <c r="B46" s="47"/>
      <c r="C46" s="49"/>
      <c r="D46" s="48"/>
      <c r="E46" s="163"/>
      <c r="F46" s="163"/>
      <c r="G46" s="163"/>
      <c r="H46" s="163"/>
      <c r="I46" s="46"/>
      <c r="J46" s="40"/>
    </row>
    <row r="47" spans="1:10" x14ac:dyDescent="0.25">
      <c r="A47" s="160" t="s">
        <v>476</v>
      </c>
      <c r="B47" s="161"/>
      <c r="C47" s="161"/>
      <c r="D47" s="162"/>
      <c r="E47" s="160" t="s">
        <v>466</v>
      </c>
      <c r="F47" s="161"/>
      <c r="G47" s="161"/>
      <c r="H47" s="161"/>
      <c r="I47" s="162"/>
      <c r="J47" s="126">
        <v>5229227</v>
      </c>
    </row>
    <row r="48" spans="1:10" x14ac:dyDescent="0.25">
      <c r="A48" s="41"/>
      <c r="B48" s="49"/>
      <c r="C48" s="158"/>
      <c r="D48" s="158"/>
      <c r="E48" s="159"/>
      <c r="F48" s="159"/>
      <c r="G48" s="158"/>
      <c r="H48" s="158"/>
      <c r="I48" s="158"/>
      <c r="J48" s="40"/>
    </row>
    <row r="49" spans="1:10" x14ac:dyDescent="0.25">
      <c r="A49" s="160" t="s">
        <v>477</v>
      </c>
      <c r="B49" s="161"/>
      <c r="C49" s="161"/>
      <c r="D49" s="162"/>
      <c r="E49" s="160" t="s">
        <v>478</v>
      </c>
      <c r="F49" s="161"/>
      <c r="G49" s="161"/>
      <c r="H49" s="161"/>
      <c r="I49" s="162"/>
      <c r="J49" s="126">
        <v>998628253</v>
      </c>
    </row>
    <row r="50" spans="1:10" x14ac:dyDescent="0.25">
      <c r="A50" s="41"/>
      <c r="B50" s="49"/>
      <c r="C50" s="49"/>
      <c r="D50" s="47"/>
      <c r="E50" s="159"/>
      <c r="F50" s="159"/>
      <c r="G50" s="158"/>
      <c r="H50" s="158"/>
      <c r="I50" s="47"/>
      <c r="J50" s="40"/>
    </row>
    <row r="51" spans="1:10" x14ac:dyDescent="0.25">
      <c r="A51" s="160" t="s">
        <v>479</v>
      </c>
      <c r="B51" s="161"/>
      <c r="C51" s="161"/>
      <c r="D51" s="162"/>
      <c r="E51" s="160" t="s">
        <v>480</v>
      </c>
      <c r="F51" s="161"/>
      <c r="G51" s="161"/>
      <c r="H51" s="161"/>
      <c r="I51" s="162"/>
      <c r="J51" s="126">
        <v>36683014</v>
      </c>
    </row>
    <row r="52" spans="1:10" x14ac:dyDescent="0.25">
      <c r="A52" s="84"/>
      <c r="B52" s="76"/>
      <c r="C52" s="76"/>
      <c r="D52" s="69"/>
      <c r="E52" s="142"/>
      <c r="F52" s="142"/>
      <c r="G52" s="156"/>
      <c r="H52" s="156"/>
      <c r="I52" s="69"/>
      <c r="J52" s="85" t="s">
        <v>338</v>
      </c>
    </row>
    <row r="53" spans="1:10" x14ac:dyDescent="0.25">
      <c r="A53" s="84"/>
      <c r="B53" s="76"/>
      <c r="C53" s="76"/>
      <c r="D53" s="69"/>
      <c r="E53" s="142"/>
      <c r="F53" s="142"/>
      <c r="G53" s="156"/>
      <c r="H53" s="156"/>
      <c r="I53" s="69"/>
      <c r="J53" s="85" t="s">
        <v>339</v>
      </c>
    </row>
    <row r="54" spans="1:10" ht="14.45" customHeight="1" x14ac:dyDescent="0.25">
      <c r="A54" s="135" t="s">
        <v>317</v>
      </c>
      <c r="B54" s="136"/>
      <c r="C54" s="152" t="s">
        <v>339</v>
      </c>
      <c r="D54" s="153"/>
      <c r="E54" s="154" t="s">
        <v>340</v>
      </c>
      <c r="F54" s="155"/>
      <c r="G54" s="143"/>
      <c r="H54" s="144"/>
      <c r="I54" s="144"/>
      <c r="J54" s="145"/>
    </row>
    <row r="55" spans="1:10" x14ac:dyDescent="0.25">
      <c r="A55" s="84"/>
      <c r="B55" s="76"/>
      <c r="C55" s="156"/>
      <c r="D55" s="156"/>
      <c r="E55" s="142"/>
      <c r="F55" s="142"/>
      <c r="G55" s="157" t="s">
        <v>341</v>
      </c>
      <c r="H55" s="157"/>
      <c r="I55" s="157"/>
      <c r="J55" s="62"/>
    </row>
    <row r="56" spans="1:10" ht="13.9" customHeight="1" x14ac:dyDescent="0.25">
      <c r="A56" s="135" t="s">
        <v>318</v>
      </c>
      <c r="B56" s="136"/>
      <c r="C56" s="143" t="s">
        <v>462</v>
      </c>
      <c r="D56" s="144"/>
      <c r="E56" s="144"/>
      <c r="F56" s="144"/>
      <c r="G56" s="144"/>
      <c r="H56" s="144"/>
      <c r="I56" s="144"/>
      <c r="J56" s="145"/>
    </row>
    <row r="57" spans="1:10" x14ac:dyDescent="0.25">
      <c r="A57" s="68"/>
      <c r="B57" s="69"/>
      <c r="C57" s="146" t="s">
        <v>319</v>
      </c>
      <c r="D57" s="146"/>
      <c r="E57" s="146"/>
      <c r="F57" s="146"/>
      <c r="G57" s="146"/>
      <c r="H57" s="146"/>
      <c r="I57" s="146"/>
      <c r="J57" s="71"/>
    </row>
    <row r="58" spans="1:10" x14ac:dyDescent="0.25">
      <c r="A58" s="135" t="s">
        <v>320</v>
      </c>
      <c r="B58" s="136"/>
      <c r="C58" s="147" t="s">
        <v>463</v>
      </c>
      <c r="D58" s="148"/>
      <c r="E58" s="149"/>
      <c r="F58" s="142"/>
      <c r="G58" s="142"/>
      <c r="H58" s="150"/>
      <c r="I58" s="150"/>
      <c r="J58" s="151"/>
    </row>
    <row r="59" spans="1:10" x14ac:dyDescent="0.25">
      <c r="A59" s="68"/>
      <c r="B59" s="69"/>
      <c r="C59" s="76"/>
      <c r="D59" s="69"/>
      <c r="E59" s="142"/>
      <c r="F59" s="142"/>
      <c r="G59" s="142"/>
      <c r="H59" s="142"/>
      <c r="I59" s="69"/>
      <c r="J59" s="71"/>
    </row>
    <row r="60" spans="1:10" ht="14.45" customHeight="1" x14ac:dyDescent="0.25">
      <c r="A60" s="135" t="s">
        <v>312</v>
      </c>
      <c r="B60" s="136"/>
      <c r="C60" s="137" t="s">
        <v>464</v>
      </c>
      <c r="D60" s="138"/>
      <c r="E60" s="138"/>
      <c r="F60" s="138"/>
      <c r="G60" s="138"/>
      <c r="H60" s="138"/>
      <c r="I60" s="138"/>
      <c r="J60" s="139"/>
    </row>
    <row r="61" spans="1:10" x14ac:dyDescent="0.25">
      <c r="A61" s="68"/>
      <c r="B61" s="69"/>
      <c r="C61" s="69"/>
      <c r="D61" s="69"/>
      <c r="E61" s="142"/>
      <c r="F61" s="142"/>
      <c r="G61" s="142"/>
      <c r="H61" s="142"/>
      <c r="I61" s="69"/>
      <c r="J61" s="71"/>
    </row>
    <row r="62" spans="1:10" x14ac:dyDescent="0.25">
      <c r="A62" s="135" t="s">
        <v>342</v>
      </c>
      <c r="B62" s="136"/>
      <c r="C62" s="137"/>
      <c r="D62" s="138"/>
      <c r="E62" s="138"/>
      <c r="F62" s="138"/>
      <c r="G62" s="138"/>
      <c r="H62" s="138"/>
      <c r="I62" s="138"/>
      <c r="J62" s="139"/>
    </row>
    <row r="63" spans="1:10" ht="14.45" customHeight="1" x14ac:dyDescent="0.25">
      <c r="A63" s="68"/>
      <c r="B63" s="69"/>
      <c r="C63" s="140" t="s">
        <v>343</v>
      </c>
      <c r="D63" s="140"/>
      <c r="E63" s="140"/>
      <c r="F63" s="140"/>
      <c r="G63" s="69"/>
      <c r="H63" s="69"/>
      <c r="I63" s="69"/>
      <c r="J63" s="71"/>
    </row>
    <row r="64" spans="1:10" x14ac:dyDescent="0.25">
      <c r="A64" s="135" t="s">
        <v>344</v>
      </c>
      <c r="B64" s="136"/>
      <c r="C64" s="137"/>
      <c r="D64" s="138"/>
      <c r="E64" s="138"/>
      <c r="F64" s="138"/>
      <c r="G64" s="138"/>
      <c r="H64" s="138"/>
      <c r="I64" s="138"/>
      <c r="J64" s="139"/>
    </row>
    <row r="65" spans="1:10" ht="14.45" customHeight="1" x14ac:dyDescent="0.25">
      <c r="A65" s="86"/>
      <c r="B65" s="87"/>
      <c r="C65" s="141" t="s">
        <v>345</v>
      </c>
      <c r="D65" s="141"/>
      <c r="E65" s="141"/>
      <c r="F65" s="141"/>
      <c r="G65" s="141"/>
      <c r="H65" s="87"/>
      <c r="I65" s="87"/>
      <c r="J65" s="88"/>
    </row>
    <row r="72" spans="1:10" ht="27" customHeight="1" x14ac:dyDescent="0.25"/>
    <row r="76" spans="1:10"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16">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E46:F46"/>
    <mergeCell ref="G46:H46"/>
    <mergeCell ref="A47:D47"/>
    <mergeCell ref="E47:I47"/>
    <mergeCell ref="D38:I38"/>
    <mergeCell ref="E44:F44"/>
    <mergeCell ref="G44:H44"/>
    <mergeCell ref="A51:D51"/>
    <mergeCell ref="E51:I51"/>
    <mergeCell ref="E52:F52"/>
    <mergeCell ref="G52:H52"/>
    <mergeCell ref="E53:F53"/>
    <mergeCell ref="G53:H53"/>
    <mergeCell ref="C48:D48"/>
    <mergeCell ref="E48:F48"/>
    <mergeCell ref="G48:I48"/>
    <mergeCell ref="A49:D49"/>
    <mergeCell ref="E49:I49"/>
    <mergeCell ref="E50:F50"/>
    <mergeCell ref="G50:H50"/>
    <mergeCell ref="A56:B56"/>
    <mergeCell ref="C56:J56"/>
    <mergeCell ref="C57:I57"/>
    <mergeCell ref="A58:B58"/>
    <mergeCell ref="C58:E58"/>
    <mergeCell ref="F58:G58"/>
    <mergeCell ref="H58:J58"/>
    <mergeCell ref="A54:B54"/>
    <mergeCell ref="C54:D54"/>
    <mergeCell ref="E54:F54"/>
    <mergeCell ref="G54:J54"/>
    <mergeCell ref="C55:D55"/>
    <mergeCell ref="E55:F55"/>
    <mergeCell ref="G55:I55"/>
    <mergeCell ref="A62:B62"/>
    <mergeCell ref="C62:J62"/>
    <mergeCell ref="C63:F63"/>
    <mergeCell ref="A64:B64"/>
    <mergeCell ref="C64:J64"/>
    <mergeCell ref="C65:G65"/>
    <mergeCell ref="E59:F59"/>
    <mergeCell ref="G59:H59"/>
    <mergeCell ref="A60:B60"/>
    <mergeCell ref="C60:J60"/>
    <mergeCell ref="E61:F61"/>
    <mergeCell ref="G61:H61"/>
  </mergeCells>
  <dataValidations count="4">
    <dataValidation type="list" allowBlank="1" showInputMessage="1" showErrorMessage="1" sqref="C54:D54" xr:uid="{00000000-0002-0000-0000-000000000000}">
      <formula1>$J$52:$J$53</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opLeftCell="A90" zoomScale="85" zoomScaleNormal="85" zoomScaleSheetLayoutView="100" workbookViewId="0">
      <selection activeCell="L98" sqref="L98"/>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01" t="s">
        <v>1</v>
      </c>
      <c r="B1" s="202"/>
      <c r="C1" s="202"/>
      <c r="D1" s="202"/>
      <c r="E1" s="202"/>
      <c r="F1" s="202"/>
      <c r="G1" s="202"/>
      <c r="H1" s="202"/>
      <c r="I1" s="202"/>
    </row>
    <row r="2" spans="1:9" x14ac:dyDescent="0.2">
      <c r="A2" s="203" t="s">
        <v>488</v>
      </c>
      <c r="B2" s="204"/>
      <c r="C2" s="204"/>
      <c r="D2" s="204"/>
      <c r="E2" s="204"/>
      <c r="F2" s="204"/>
      <c r="G2" s="204"/>
      <c r="H2" s="204"/>
      <c r="I2" s="204"/>
    </row>
    <row r="3" spans="1:9" x14ac:dyDescent="0.2">
      <c r="A3" s="205" t="s">
        <v>437</v>
      </c>
      <c r="B3" s="205"/>
      <c r="C3" s="205"/>
      <c r="D3" s="205"/>
      <c r="E3" s="205"/>
      <c r="F3" s="205"/>
      <c r="G3" s="205"/>
      <c r="H3" s="205"/>
      <c r="I3" s="205"/>
    </row>
    <row r="4" spans="1:9" x14ac:dyDescent="0.2">
      <c r="A4" s="206" t="s">
        <v>449</v>
      </c>
      <c r="B4" s="207"/>
      <c r="C4" s="207"/>
      <c r="D4" s="207"/>
      <c r="E4" s="207"/>
      <c r="F4" s="207"/>
      <c r="G4" s="207"/>
      <c r="H4" s="207"/>
      <c r="I4" s="208"/>
    </row>
    <row r="5" spans="1:9" ht="45" x14ac:dyDescent="0.2">
      <c r="A5" s="211" t="s">
        <v>2</v>
      </c>
      <c r="B5" s="212"/>
      <c r="C5" s="212"/>
      <c r="D5" s="212"/>
      <c r="E5" s="212"/>
      <c r="F5" s="212"/>
      <c r="G5" s="45" t="s">
        <v>101</v>
      </c>
      <c r="H5" s="6" t="s">
        <v>294</v>
      </c>
      <c r="I5" s="6" t="s">
        <v>295</v>
      </c>
    </row>
    <row r="6" spans="1:9" x14ac:dyDescent="0.2">
      <c r="A6" s="209">
        <v>1</v>
      </c>
      <c r="B6" s="210"/>
      <c r="C6" s="210"/>
      <c r="D6" s="210"/>
      <c r="E6" s="210"/>
      <c r="F6" s="210"/>
      <c r="G6" s="44">
        <v>2</v>
      </c>
      <c r="H6" s="6">
        <v>3</v>
      </c>
      <c r="I6" s="6">
        <v>4</v>
      </c>
    </row>
    <row r="7" spans="1:9" x14ac:dyDescent="0.2">
      <c r="A7" s="213"/>
      <c r="B7" s="213"/>
      <c r="C7" s="213"/>
      <c r="D7" s="213"/>
      <c r="E7" s="213"/>
      <c r="F7" s="213"/>
      <c r="G7" s="213"/>
      <c r="H7" s="213"/>
      <c r="I7" s="213"/>
    </row>
    <row r="8" spans="1:9" ht="12.75" customHeight="1" x14ac:dyDescent="0.2">
      <c r="A8" s="195" t="s">
        <v>4</v>
      </c>
      <c r="B8" s="195"/>
      <c r="C8" s="195"/>
      <c r="D8" s="195"/>
      <c r="E8" s="195"/>
      <c r="F8" s="195"/>
      <c r="G8" s="7">
        <v>1</v>
      </c>
      <c r="H8" s="89">
        <v>0</v>
      </c>
      <c r="I8" s="89">
        <v>0</v>
      </c>
    </row>
    <row r="9" spans="1:9" ht="12.75" customHeight="1" x14ac:dyDescent="0.2">
      <c r="A9" s="196" t="s">
        <v>300</v>
      </c>
      <c r="B9" s="196"/>
      <c r="C9" s="196"/>
      <c r="D9" s="196"/>
      <c r="E9" s="196"/>
      <c r="F9" s="196"/>
      <c r="G9" s="8">
        <v>2</v>
      </c>
      <c r="H9" s="90">
        <f>H10+H17+H27+H38+H43</f>
        <v>53152610.159999996</v>
      </c>
      <c r="I9" s="90">
        <f>I10+I17+I27+I38+I43</f>
        <v>62249409.049999997</v>
      </c>
    </row>
    <row r="10" spans="1:9" ht="12.75" customHeight="1" x14ac:dyDescent="0.2">
      <c r="A10" s="198" t="s">
        <v>5</v>
      </c>
      <c r="B10" s="198"/>
      <c r="C10" s="198"/>
      <c r="D10" s="198"/>
      <c r="E10" s="198"/>
      <c r="F10" s="198"/>
      <c r="G10" s="8">
        <v>3</v>
      </c>
      <c r="H10" s="90">
        <f>H11+H12+H13+H14+H15+H16</f>
        <v>995727.55</v>
      </c>
      <c r="I10" s="90">
        <f>I11+I12+I13+I14+I15+I16</f>
        <v>958531.7</v>
      </c>
    </row>
    <row r="11" spans="1:9" ht="12.75" customHeight="1" x14ac:dyDescent="0.2">
      <c r="A11" s="194" t="s">
        <v>6</v>
      </c>
      <c r="B11" s="194"/>
      <c r="C11" s="194"/>
      <c r="D11" s="194"/>
      <c r="E11" s="194"/>
      <c r="F11" s="194"/>
      <c r="G11" s="7">
        <v>4</v>
      </c>
      <c r="H11" s="89">
        <v>0</v>
      </c>
      <c r="I11" s="89">
        <v>0</v>
      </c>
    </row>
    <row r="12" spans="1:9" ht="22.9" customHeight="1" x14ac:dyDescent="0.2">
      <c r="A12" s="194" t="s">
        <v>7</v>
      </c>
      <c r="B12" s="194"/>
      <c r="C12" s="194"/>
      <c r="D12" s="194"/>
      <c r="E12" s="194"/>
      <c r="F12" s="194"/>
      <c r="G12" s="7">
        <v>5</v>
      </c>
      <c r="H12" s="89">
        <v>629856.28</v>
      </c>
      <c r="I12" s="89">
        <v>538557.43999999994</v>
      </c>
    </row>
    <row r="13" spans="1:9" ht="12.75" customHeight="1" x14ac:dyDescent="0.2">
      <c r="A13" s="194" t="s">
        <v>8</v>
      </c>
      <c r="B13" s="194"/>
      <c r="C13" s="194"/>
      <c r="D13" s="194"/>
      <c r="E13" s="194"/>
      <c r="F13" s="194"/>
      <c r="G13" s="7">
        <v>6</v>
      </c>
      <c r="H13" s="89">
        <v>160992.70000000001</v>
      </c>
      <c r="I13" s="89">
        <v>160992.76999999999</v>
      </c>
    </row>
    <row r="14" spans="1:9" ht="12.75" customHeight="1" x14ac:dyDescent="0.2">
      <c r="A14" s="194" t="s">
        <v>9</v>
      </c>
      <c r="B14" s="194"/>
      <c r="C14" s="194"/>
      <c r="D14" s="194"/>
      <c r="E14" s="194"/>
      <c r="F14" s="194"/>
      <c r="G14" s="7">
        <v>7</v>
      </c>
      <c r="H14" s="89">
        <v>0</v>
      </c>
      <c r="I14" s="89">
        <v>0</v>
      </c>
    </row>
    <row r="15" spans="1:9" ht="12.75" customHeight="1" x14ac:dyDescent="0.2">
      <c r="A15" s="194" t="s">
        <v>10</v>
      </c>
      <c r="B15" s="194"/>
      <c r="C15" s="194"/>
      <c r="D15" s="194"/>
      <c r="E15" s="194"/>
      <c r="F15" s="194"/>
      <c r="G15" s="7">
        <v>8</v>
      </c>
      <c r="H15" s="89">
        <v>204878.57</v>
      </c>
      <c r="I15" s="89">
        <v>258981.49</v>
      </c>
    </row>
    <row r="16" spans="1:9" ht="12.75" customHeight="1" x14ac:dyDescent="0.2">
      <c r="A16" s="194" t="s">
        <v>11</v>
      </c>
      <c r="B16" s="194"/>
      <c r="C16" s="194"/>
      <c r="D16" s="194"/>
      <c r="E16" s="194"/>
      <c r="F16" s="194"/>
      <c r="G16" s="7">
        <v>9</v>
      </c>
      <c r="H16" s="89">
        <v>0</v>
      </c>
      <c r="I16" s="89">
        <v>0</v>
      </c>
    </row>
    <row r="17" spans="1:9" ht="12.75" customHeight="1" x14ac:dyDescent="0.2">
      <c r="A17" s="198" t="s">
        <v>12</v>
      </c>
      <c r="B17" s="198"/>
      <c r="C17" s="198"/>
      <c r="D17" s="198"/>
      <c r="E17" s="198"/>
      <c r="F17" s="198"/>
      <c r="G17" s="8">
        <v>10</v>
      </c>
      <c r="H17" s="90">
        <f>H18+H19+H20+H21+H22+H23+H24+H25+H26</f>
        <v>45522283.960000001</v>
      </c>
      <c r="I17" s="90">
        <f>I18+I19+I20+I21+I22+I23+I24+I25+I26</f>
        <v>52415047.259999998</v>
      </c>
    </row>
    <row r="18" spans="1:9" ht="12.75" customHeight="1" x14ac:dyDescent="0.2">
      <c r="A18" s="194" t="s">
        <v>13</v>
      </c>
      <c r="B18" s="194"/>
      <c r="C18" s="194"/>
      <c r="D18" s="194"/>
      <c r="E18" s="194"/>
      <c r="F18" s="194"/>
      <c r="G18" s="7">
        <v>11</v>
      </c>
      <c r="H18" s="89">
        <v>14210056.779999999</v>
      </c>
      <c r="I18" s="89">
        <v>14210056.789999999</v>
      </c>
    </row>
    <row r="19" spans="1:9" ht="12.75" customHeight="1" x14ac:dyDescent="0.2">
      <c r="A19" s="194" t="s">
        <v>14</v>
      </c>
      <c r="B19" s="194"/>
      <c r="C19" s="194"/>
      <c r="D19" s="194"/>
      <c r="E19" s="194"/>
      <c r="F19" s="194"/>
      <c r="G19" s="7">
        <v>12</v>
      </c>
      <c r="H19" s="89">
        <v>6179364.3799999999</v>
      </c>
      <c r="I19" s="89">
        <v>5838889.8899999997</v>
      </c>
    </row>
    <row r="20" spans="1:9" ht="12.75" customHeight="1" x14ac:dyDescent="0.2">
      <c r="A20" s="194" t="s">
        <v>15</v>
      </c>
      <c r="B20" s="194"/>
      <c r="C20" s="194"/>
      <c r="D20" s="194"/>
      <c r="E20" s="194"/>
      <c r="F20" s="194"/>
      <c r="G20" s="7">
        <v>13</v>
      </c>
      <c r="H20" s="89">
        <v>13138445.220000001</v>
      </c>
      <c r="I20" s="89">
        <v>17055588.949999999</v>
      </c>
    </row>
    <row r="21" spans="1:9" ht="12.75" customHeight="1" x14ac:dyDescent="0.2">
      <c r="A21" s="194" t="s">
        <v>16</v>
      </c>
      <c r="B21" s="194"/>
      <c r="C21" s="194"/>
      <c r="D21" s="194"/>
      <c r="E21" s="194"/>
      <c r="F21" s="194"/>
      <c r="G21" s="7">
        <v>14</v>
      </c>
      <c r="H21" s="89">
        <v>11464030.699999999</v>
      </c>
      <c r="I21" s="89">
        <v>13735062.890000001</v>
      </c>
    </row>
    <row r="22" spans="1:9" ht="12.75" customHeight="1" x14ac:dyDescent="0.2">
      <c r="A22" s="194" t="s">
        <v>17</v>
      </c>
      <c r="B22" s="194"/>
      <c r="C22" s="194"/>
      <c r="D22" s="194"/>
      <c r="E22" s="194"/>
      <c r="F22" s="194"/>
      <c r="G22" s="7">
        <v>15</v>
      </c>
      <c r="H22" s="89">
        <v>0</v>
      </c>
      <c r="I22" s="89">
        <v>0</v>
      </c>
    </row>
    <row r="23" spans="1:9" ht="12.75" customHeight="1" x14ac:dyDescent="0.2">
      <c r="A23" s="194" t="s">
        <v>18</v>
      </c>
      <c r="B23" s="194"/>
      <c r="C23" s="194"/>
      <c r="D23" s="194"/>
      <c r="E23" s="194"/>
      <c r="F23" s="194"/>
      <c r="G23" s="7">
        <v>16</v>
      </c>
      <c r="H23" s="89">
        <v>0</v>
      </c>
      <c r="I23" s="89">
        <v>0</v>
      </c>
    </row>
    <row r="24" spans="1:9" ht="12.75" customHeight="1" x14ac:dyDescent="0.2">
      <c r="A24" s="194" t="s">
        <v>19</v>
      </c>
      <c r="B24" s="194"/>
      <c r="C24" s="194"/>
      <c r="D24" s="194"/>
      <c r="E24" s="194"/>
      <c r="F24" s="194"/>
      <c r="G24" s="7">
        <v>17</v>
      </c>
      <c r="H24" s="89">
        <v>530386.88</v>
      </c>
      <c r="I24" s="89">
        <v>1575448.74</v>
      </c>
    </row>
    <row r="25" spans="1:9" ht="12.75" customHeight="1" x14ac:dyDescent="0.2">
      <c r="A25" s="194" t="s">
        <v>20</v>
      </c>
      <c r="B25" s="194"/>
      <c r="C25" s="194"/>
      <c r="D25" s="194"/>
      <c r="E25" s="194"/>
      <c r="F25" s="194"/>
      <c r="G25" s="7">
        <v>18</v>
      </c>
      <c r="H25" s="89">
        <v>0</v>
      </c>
      <c r="I25" s="89">
        <v>0</v>
      </c>
    </row>
    <row r="26" spans="1:9" ht="12.75" customHeight="1" x14ac:dyDescent="0.2">
      <c r="A26" s="194" t="s">
        <v>21</v>
      </c>
      <c r="B26" s="194"/>
      <c r="C26" s="194"/>
      <c r="D26" s="194"/>
      <c r="E26" s="194"/>
      <c r="F26" s="194"/>
      <c r="G26" s="7">
        <v>19</v>
      </c>
      <c r="H26" s="89">
        <v>0</v>
      </c>
      <c r="I26" s="89">
        <v>0</v>
      </c>
    </row>
    <row r="27" spans="1:9" ht="12.75" customHeight="1" x14ac:dyDescent="0.2">
      <c r="A27" s="198" t="s">
        <v>22</v>
      </c>
      <c r="B27" s="198"/>
      <c r="C27" s="198"/>
      <c r="D27" s="198"/>
      <c r="E27" s="198"/>
      <c r="F27" s="198"/>
      <c r="G27" s="8">
        <v>20</v>
      </c>
      <c r="H27" s="90">
        <f>SUM(H28:H37)</f>
        <v>919442.63</v>
      </c>
      <c r="I27" s="90">
        <f>SUM(I28:I37)</f>
        <v>918154.41</v>
      </c>
    </row>
    <row r="28" spans="1:9" ht="12.75" customHeight="1" x14ac:dyDescent="0.2">
      <c r="A28" s="194" t="s">
        <v>23</v>
      </c>
      <c r="B28" s="194"/>
      <c r="C28" s="194"/>
      <c r="D28" s="194"/>
      <c r="E28" s="194"/>
      <c r="F28" s="194"/>
      <c r="G28" s="7">
        <v>21</v>
      </c>
      <c r="H28" s="89">
        <v>0</v>
      </c>
      <c r="I28" s="89">
        <v>0</v>
      </c>
    </row>
    <row r="29" spans="1:9" ht="12.75" customHeight="1" x14ac:dyDescent="0.2">
      <c r="A29" s="194" t="s">
        <v>24</v>
      </c>
      <c r="B29" s="194"/>
      <c r="C29" s="194"/>
      <c r="D29" s="194"/>
      <c r="E29" s="194"/>
      <c r="F29" s="194"/>
      <c r="G29" s="7">
        <v>22</v>
      </c>
      <c r="H29" s="89">
        <v>0</v>
      </c>
      <c r="I29" s="89">
        <v>0</v>
      </c>
    </row>
    <row r="30" spans="1:9" ht="12.75" customHeight="1" x14ac:dyDescent="0.2">
      <c r="A30" s="194" t="s">
        <v>25</v>
      </c>
      <c r="B30" s="194"/>
      <c r="C30" s="194"/>
      <c r="D30" s="194"/>
      <c r="E30" s="194"/>
      <c r="F30" s="194"/>
      <c r="G30" s="7">
        <v>23</v>
      </c>
      <c r="H30" s="89">
        <v>0</v>
      </c>
      <c r="I30" s="89">
        <v>0</v>
      </c>
    </row>
    <row r="31" spans="1:9" ht="24" customHeight="1" x14ac:dyDescent="0.2">
      <c r="A31" s="194" t="s">
        <v>26</v>
      </c>
      <c r="B31" s="194"/>
      <c r="C31" s="194"/>
      <c r="D31" s="194"/>
      <c r="E31" s="194"/>
      <c r="F31" s="194"/>
      <c r="G31" s="7">
        <v>24</v>
      </c>
      <c r="H31" s="89">
        <v>530.89</v>
      </c>
      <c r="I31" s="89">
        <v>530.89</v>
      </c>
    </row>
    <row r="32" spans="1:9" ht="23.45" customHeight="1" x14ac:dyDescent="0.2">
      <c r="A32" s="194" t="s">
        <v>27</v>
      </c>
      <c r="B32" s="194"/>
      <c r="C32" s="194"/>
      <c r="D32" s="194"/>
      <c r="E32" s="194"/>
      <c r="F32" s="194"/>
      <c r="G32" s="7">
        <v>25</v>
      </c>
      <c r="H32" s="89">
        <v>0</v>
      </c>
      <c r="I32" s="89">
        <v>0</v>
      </c>
    </row>
    <row r="33" spans="1:9" ht="21.6" customHeight="1" x14ac:dyDescent="0.2">
      <c r="A33" s="194" t="s">
        <v>28</v>
      </c>
      <c r="B33" s="194"/>
      <c r="C33" s="194"/>
      <c r="D33" s="194"/>
      <c r="E33" s="194"/>
      <c r="F33" s="194"/>
      <c r="G33" s="7">
        <v>26</v>
      </c>
      <c r="H33" s="89">
        <v>0</v>
      </c>
      <c r="I33" s="89">
        <v>0</v>
      </c>
    </row>
    <row r="34" spans="1:9" ht="12.75" customHeight="1" x14ac:dyDescent="0.2">
      <c r="A34" s="194" t="s">
        <v>29</v>
      </c>
      <c r="B34" s="194"/>
      <c r="C34" s="194"/>
      <c r="D34" s="194"/>
      <c r="E34" s="194"/>
      <c r="F34" s="194"/>
      <c r="G34" s="7">
        <v>27</v>
      </c>
      <c r="H34" s="89">
        <v>0</v>
      </c>
      <c r="I34" s="89">
        <v>0</v>
      </c>
    </row>
    <row r="35" spans="1:9" ht="12.75" customHeight="1" x14ac:dyDescent="0.2">
      <c r="A35" s="194" t="s">
        <v>30</v>
      </c>
      <c r="B35" s="194"/>
      <c r="C35" s="194"/>
      <c r="D35" s="194"/>
      <c r="E35" s="194"/>
      <c r="F35" s="194"/>
      <c r="G35" s="7">
        <v>28</v>
      </c>
      <c r="H35" s="89">
        <v>918911.74</v>
      </c>
      <c r="I35" s="89">
        <v>917623.52</v>
      </c>
    </row>
    <row r="36" spans="1:9" ht="12.75" customHeight="1" x14ac:dyDescent="0.2">
      <c r="A36" s="194" t="s">
        <v>31</v>
      </c>
      <c r="B36" s="194"/>
      <c r="C36" s="194"/>
      <c r="D36" s="194"/>
      <c r="E36" s="194"/>
      <c r="F36" s="194"/>
      <c r="G36" s="7">
        <v>29</v>
      </c>
      <c r="H36" s="89">
        <v>0</v>
      </c>
      <c r="I36" s="89">
        <v>0</v>
      </c>
    </row>
    <row r="37" spans="1:9" ht="12.75" customHeight="1" x14ac:dyDescent="0.2">
      <c r="A37" s="194" t="s">
        <v>32</v>
      </c>
      <c r="B37" s="194"/>
      <c r="C37" s="194"/>
      <c r="D37" s="194"/>
      <c r="E37" s="194"/>
      <c r="F37" s="194"/>
      <c r="G37" s="7">
        <v>30</v>
      </c>
      <c r="H37" s="89">
        <v>0</v>
      </c>
      <c r="I37" s="89">
        <v>0</v>
      </c>
    </row>
    <row r="38" spans="1:9" ht="12.75" customHeight="1" x14ac:dyDescent="0.2">
      <c r="A38" s="198" t="s">
        <v>33</v>
      </c>
      <c r="B38" s="198"/>
      <c r="C38" s="198"/>
      <c r="D38" s="198"/>
      <c r="E38" s="198"/>
      <c r="F38" s="198"/>
      <c r="G38" s="8">
        <v>31</v>
      </c>
      <c r="H38" s="90">
        <f>H39+H40+H41+H42</f>
        <v>3815156.02</v>
      </c>
      <c r="I38" s="90">
        <f>I39+I40+I41+I42</f>
        <v>6057675.6799999997</v>
      </c>
    </row>
    <row r="39" spans="1:9" ht="12.75" customHeight="1" x14ac:dyDescent="0.2">
      <c r="A39" s="194" t="s">
        <v>34</v>
      </c>
      <c r="B39" s="194"/>
      <c r="C39" s="194"/>
      <c r="D39" s="194"/>
      <c r="E39" s="194"/>
      <c r="F39" s="194"/>
      <c r="G39" s="7">
        <v>32</v>
      </c>
      <c r="H39" s="89">
        <v>0</v>
      </c>
      <c r="I39" s="89">
        <v>0</v>
      </c>
    </row>
    <row r="40" spans="1:9" ht="12.75" customHeight="1" x14ac:dyDescent="0.2">
      <c r="A40" s="194" t="s">
        <v>35</v>
      </c>
      <c r="B40" s="194"/>
      <c r="C40" s="194"/>
      <c r="D40" s="194"/>
      <c r="E40" s="194"/>
      <c r="F40" s="194"/>
      <c r="G40" s="7">
        <v>33</v>
      </c>
      <c r="H40" s="89">
        <v>0</v>
      </c>
      <c r="I40" s="89">
        <v>0</v>
      </c>
    </row>
    <row r="41" spans="1:9" ht="12.75" customHeight="1" x14ac:dyDescent="0.2">
      <c r="A41" s="194" t="s">
        <v>36</v>
      </c>
      <c r="B41" s="194"/>
      <c r="C41" s="194"/>
      <c r="D41" s="194"/>
      <c r="E41" s="194"/>
      <c r="F41" s="194"/>
      <c r="G41" s="7">
        <v>34</v>
      </c>
      <c r="H41" s="89">
        <v>0</v>
      </c>
      <c r="I41" s="89">
        <v>0</v>
      </c>
    </row>
    <row r="42" spans="1:9" ht="12.75" customHeight="1" x14ac:dyDescent="0.2">
      <c r="A42" s="194" t="s">
        <v>37</v>
      </c>
      <c r="B42" s="194"/>
      <c r="C42" s="194"/>
      <c r="D42" s="194"/>
      <c r="E42" s="194"/>
      <c r="F42" s="194"/>
      <c r="G42" s="7">
        <v>35</v>
      </c>
      <c r="H42" s="89">
        <v>3815156.02</v>
      </c>
      <c r="I42" s="89">
        <v>6057675.6799999997</v>
      </c>
    </row>
    <row r="43" spans="1:9" ht="12.75" customHeight="1" x14ac:dyDescent="0.2">
      <c r="A43" s="194" t="s">
        <v>38</v>
      </c>
      <c r="B43" s="194"/>
      <c r="C43" s="194"/>
      <c r="D43" s="194"/>
      <c r="E43" s="194"/>
      <c r="F43" s="194"/>
      <c r="G43" s="7">
        <v>36</v>
      </c>
      <c r="H43" s="89">
        <v>1900000</v>
      </c>
      <c r="I43" s="89">
        <v>1900000</v>
      </c>
    </row>
    <row r="44" spans="1:9" ht="12.75" customHeight="1" x14ac:dyDescent="0.2">
      <c r="A44" s="196" t="s">
        <v>301</v>
      </c>
      <c r="B44" s="196"/>
      <c r="C44" s="196"/>
      <c r="D44" s="196"/>
      <c r="E44" s="196"/>
      <c r="F44" s="196"/>
      <c r="G44" s="8">
        <v>37</v>
      </c>
      <c r="H44" s="90">
        <f>H45+H53+H60+H70</f>
        <v>148387439.12</v>
      </c>
      <c r="I44" s="90">
        <f>I45+I53+I60+I70</f>
        <v>165145939.03999999</v>
      </c>
    </row>
    <row r="45" spans="1:9" ht="12.75" customHeight="1" x14ac:dyDescent="0.2">
      <c r="A45" s="198" t="s">
        <v>39</v>
      </c>
      <c r="B45" s="198"/>
      <c r="C45" s="198"/>
      <c r="D45" s="198"/>
      <c r="E45" s="198"/>
      <c r="F45" s="198"/>
      <c r="G45" s="8">
        <v>38</v>
      </c>
      <c r="H45" s="90">
        <f>SUM(H46:H52)</f>
        <v>13763585.310000001</v>
      </c>
      <c r="I45" s="90">
        <f>SUM(I46:I52)</f>
        <v>13570283.220000001</v>
      </c>
    </row>
    <row r="46" spans="1:9" ht="12.75" customHeight="1" x14ac:dyDescent="0.2">
      <c r="A46" s="194" t="s">
        <v>40</v>
      </c>
      <c r="B46" s="194"/>
      <c r="C46" s="194"/>
      <c r="D46" s="194"/>
      <c r="E46" s="194"/>
      <c r="F46" s="194"/>
      <c r="G46" s="7">
        <v>39</v>
      </c>
      <c r="H46" s="89">
        <v>7706415.9299999997</v>
      </c>
      <c r="I46" s="89">
        <v>8559334.2699999996</v>
      </c>
    </row>
    <row r="47" spans="1:9" ht="12.75" customHeight="1" x14ac:dyDescent="0.2">
      <c r="A47" s="194" t="s">
        <v>41</v>
      </c>
      <c r="B47" s="194"/>
      <c r="C47" s="194"/>
      <c r="D47" s="194"/>
      <c r="E47" s="194"/>
      <c r="F47" s="194"/>
      <c r="G47" s="7">
        <v>40</v>
      </c>
      <c r="H47" s="89">
        <v>1818418.63</v>
      </c>
      <c r="I47" s="89">
        <v>2412597</v>
      </c>
    </row>
    <row r="48" spans="1:9" ht="12.75" customHeight="1" x14ac:dyDescent="0.2">
      <c r="A48" s="194" t="s">
        <v>42</v>
      </c>
      <c r="B48" s="194"/>
      <c r="C48" s="194"/>
      <c r="D48" s="194"/>
      <c r="E48" s="194"/>
      <c r="F48" s="194"/>
      <c r="G48" s="7">
        <v>41</v>
      </c>
      <c r="H48" s="89">
        <v>1142139.6399999999</v>
      </c>
      <c r="I48" s="89">
        <v>2054817.65</v>
      </c>
    </row>
    <row r="49" spans="1:9" ht="12.75" customHeight="1" x14ac:dyDescent="0.2">
      <c r="A49" s="194" t="s">
        <v>43</v>
      </c>
      <c r="B49" s="194"/>
      <c r="C49" s="194"/>
      <c r="D49" s="194"/>
      <c r="E49" s="194"/>
      <c r="F49" s="194"/>
      <c r="G49" s="7">
        <v>42</v>
      </c>
      <c r="H49" s="89">
        <v>3096611.11</v>
      </c>
      <c r="I49" s="89">
        <v>543534.30000000005</v>
      </c>
    </row>
    <row r="50" spans="1:9" ht="12.75" customHeight="1" x14ac:dyDescent="0.2">
      <c r="A50" s="194" t="s">
        <v>44</v>
      </c>
      <c r="B50" s="194"/>
      <c r="C50" s="194"/>
      <c r="D50" s="194"/>
      <c r="E50" s="194"/>
      <c r="F50" s="194"/>
      <c r="G50" s="7">
        <v>43</v>
      </c>
      <c r="H50" s="89">
        <v>0</v>
      </c>
      <c r="I50" s="89">
        <v>0</v>
      </c>
    </row>
    <row r="51" spans="1:9" ht="12.75" customHeight="1" x14ac:dyDescent="0.2">
      <c r="A51" s="194" t="s">
        <v>45</v>
      </c>
      <c r="B51" s="194"/>
      <c r="C51" s="194"/>
      <c r="D51" s="194"/>
      <c r="E51" s="194"/>
      <c r="F51" s="194"/>
      <c r="G51" s="7">
        <v>44</v>
      </c>
      <c r="H51" s="89">
        <v>0</v>
      </c>
      <c r="I51" s="89">
        <v>0</v>
      </c>
    </row>
    <row r="52" spans="1:9" ht="12.75" customHeight="1" x14ac:dyDescent="0.2">
      <c r="A52" s="194" t="s">
        <v>46</v>
      </c>
      <c r="B52" s="194"/>
      <c r="C52" s="194"/>
      <c r="D52" s="194"/>
      <c r="E52" s="194"/>
      <c r="F52" s="194"/>
      <c r="G52" s="7">
        <v>45</v>
      </c>
      <c r="H52" s="89">
        <v>0</v>
      </c>
      <c r="I52" s="89">
        <v>0</v>
      </c>
    </row>
    <row r="53" spans="1:9" ht="12.75" customHeight="1" x14ac:dyDescent="0.2">
      <c r="A53" s="198" t="s">
        <v>47</v>
      </c>
      <c r="B53" s="198"/>
      <c r="C53" s="198"/>
      <c r="D53" s="198"/>
      <c r="E53" s="198"/>
      <c r="F53" s="198"/>
      <c r="G53" s="8">
        <v>46</v>
      </c>
      <c r="H53" s="90">
        <f>SUM(H54:H59)</f>
        <v>104367706.79000001</v>
      </c>
      <c r="I53" s="90">
        <f>SUM(I54:I59)</f>
        <v>106268689.16</v>
      </c>
    </row>
    <row r="54" spans="1:9" ht="12.75" customHeight="1" x14ac:dyDescent="0.2">
      <c r="A54" s="194" t="s">
        <v>48</v>
      </c>
      <c r="B54" s="194"/>
      <c r="C54" s="194"/>
      <c r="D54" s="194"/>
      <c r="E54" s="194"/>
      <c r="F54" s="194"/>
      <c r="G54" s="7">
        <v>47</v>
      </c>
      <c r="H54" s="89">
        <v>4785315.76</v>
      </c>
      <c r="I54" s="89">
        <v>2015440.72</v>
      </c>
    </row>
    <row r="55" spans="1:9" ht="12.75" customHeight="1" x14ac:dyDescent="0.2">
      <c r="A55" s="194" t="s">
        <v>49</v>
      </c>
      <c r="B55" s="194"/>
      <c r="C55" s="194"/>
      <c r="D55" s="194"/>
      <c r="E55" s="194"/>
      <c r="F55" s="194"/>
      <c r="G55" s="7">
        <v>48</v>
      </c>
      <c r="H55" s="89">
        <v>0</v>
      </c>
      <c r="I55" s="89">
        <v>0</v>
      </c>
    </row>
    <row r="56" spans="1:9" ht="12.75" customHeight="1" x14ac:dyDescent="0.2">
      <c r="A56" s="194" t="s">
        <v>50</v>
      </c>
      <c r="B56" s="194"/>
      <c r="C56" s="194"/>
      <c r="D56" s="194"/>
      <c r="E56" s="194"/>
      <c r="F56" s="194"/>
      <c r="G56" s="7">
        <v>49</v>
      </c>
      <c r="H56" s="89">
        <v>82181101.370000005</v>
      </c>
      <c r="I56" s="89">
        <v>79203426.629999995</v>
      </c>
    </row>
    <row r="57" spans="1:9" ht="12.75" customHeight="1" x14ac:dyDescent="0.2">
      <c r="A57" s="194" t="s">
        <v>51</v>
      </c>
      <c r="B57" s="194"/>
      <c r="C57" s="194"/>
      <c r="D57" s="194"/>
      <c r="E57" s="194"/>
      <c r="F57" s="194"/>
      <c r="G57" s="7">
        <v>50</v>
      </c>
      <c r="H57" s="89">
        <v>17247.45</v>
      </c>
      <c r="I57" s="89">
        <v>35997.33</v>
      </c>
    </row>
    <row r="58" spans="1:9" ht="12.75" customHeight="1" x14ac:dyDescent="0.2">
      <c r="A58" s="194" t="s">
        <v>52</v>
      </c>
      <c r="B58" s="194"/>
      <c r="C58" s="194"/>
      <c r="D58" s="194"/>
      <c r="E58" s="194"/>
      <c r="F58" s="194"/>
      <c r="G58" s="7">
        <v>51</v>
      </c>
      <c r="H58" s="89">
        <v>4181622.49</v>
      </c>
      <c r="I58" s="89">
        <v>3735649.95</v>
      </c>
    </row>
    <row r="59" spans="1:9" ht="12.75" customHeight="1" x14ac:dyDescent="0.2">
      <c r="A59" s="194" t="s">
        <v>53</v>
      </c>
      <c r="B59" s="194"/>
      <c r="C59" s="194"/>
      <c r="D59" s="194"/>
      <c r="E59" s="194"/>
      <c r="F59" s="194"/>
      <c r="G59" s="7">
        <v>52</v>
      </c>
      <c r="H59" s="89">
        <v>13202419.720000001</v>
      </c>
      <c r="I59" s="89">
        <v>21278174.530000001</v>
      </c>
    </row>
    <row r="60" spans="1:9" ht="12.75" customHeight="1" x14ac:dyDescent="0.2">
      <c r="A60" s="198" t="s">
        <v>54</v>
      </c>
      <c r="B60" s="198"/>
      <c r="C60" s="198"/>
      <c r="D60" s="198"/>
      <c r="E60" s="198"/>
      <c r="F60" s="198"/>
      <c r="G60" s="8">
        <v>53</v>
      </c>
      <c r="H60" s="90">
        <f>SUM(H61:H69)</f>
        <v>233973.08</v>
      </c>
      <c r="I60" s="90">
        <f>SUM(I61:I69)</f>
        <v>148214.21</v>
      </c>
    </row>
    <row r="61" spans="1:9" ht="12.75" customHeight="1" x14ac:dyDescent="0.2">
      <c r="A61" s="194" t="s">
        <v>23</v>
      </c>
      <c r="B61" s="194"/>
      <c r="C61" s="194"/>
      <c r="D61" s="194"/>
      <c r="E61" s="194"/>
      <c r="F61" s="194"/>
      <c r="G61" s="7">
        <v>54</v>
      </c>
      <c r="H61" s="89">
        <v>0</v>
      </c>
      <c r="I61" s="89">
        <v>0</v>
      </c>
    </row>
    <row r="62" spans="1:9" ht="27.6" customHeight="1" x14ac:dyDescent="0.2">
      <c r="A62" s="194" t="s">
        <v>24</v>
      </c>
      <c r="B62" s="194"/>
      <c r="C62" s="194"/>
      <c r="D62" s="194"/>
      <c r="E62" s="194"/>
      <c r="F62" s="194"/>
      <c r="G62" s="7">
        <v>55</v>
      </c>
      <c r="H62" s="89">
        <v>0</v>
      </c>
      <c r="I62" s="89">
        <v>0</v>
      </c>
    </row>
    <row r="63" spans="1:9" ht="12.75" customHeight="1" x14ac:dyDescent="0.2">
      <c r="A63" s="194" t="s">
        <v>25</v>
      </c>
      <c r="B63" s="194"/>
      <c r="C63" s="194"/>
      <c r="D63" s="194"/>
      <c r="E63" s="194"/>
      <c r="F63" s="194"/>
      <c r="G63" s="7">
        <v>56</v>
      </c>
      <c r="H63" s="89">
        <v>0</v>
      </c>
      <c r="I63" s="89">
        <v>0</v>
      </c>
    </row>
    <row r="64" spans="1:9" ht="25.9" customHeight="1" x14ac:dyDescent="0.2">
      <c r="A64" s="194" t="s">
        <v>55</v>
      </c>
      <c r="B64" s="194"/>
      <c r="C64" s="194"/>
      <c r="D64" s="194"/>
      <c r="E64" s="194"/>
      <c r="F64" s="194"/>
      <c r="G64" s="7">
        <v>57</v>
      </c>
      <c r="H64" s="89">
        <v>0</v>
      </c>
      <c r="I64" s="89">
        <v>0</v>
      </c>
    </row>
    <row r="65" spans="1:9" ht="21.6" customHeight="1" x14ac:dyDescent="0.2">
      <c r="A65" s="194" t="s">
        <v>27</v>
      </c>
      <c r="B65" s="194"/>
      <c r="C65" s="194"/>
      <c r="D65" s="194"/>
      <c r="E65" s="194"/>
      <c r="F65" s="194"/>
      <c r="G65" s="7">
        <v>58</v>
      </c>
      <c r="H65" s="89">
        <v>0</v>
      </c>
      <c r="I65" s="89">
        <v>0</v>
      </c>
    </row>
    <row r="66" spans="1:9" ht="21.6" customHeight="1" x14ac:dyDescent="0.2">
      <c r="A66" s="194" t="s">
        <v>28</v>
      </c>
      <c r="B66" s="194"/>
      <c r="C66" s="194"/>
      <c r="D66" s="194"/>
      <c r="E66" s="194"/>
      <c r="F66" s="194"/>
      <c r="G66" s="7">
        <v>59</v>
      </c>
      <c r="H66" s="89">
        <v>0</v>
      </c>
      <c r="I66" s="89">
        <v>0</v>
      </c>
    </row>
    <row r="67" spans="1:9" ht="12.75" customHeight="1" x14ac:dyDescent="0.2">
      <c r="A67" s="194" t="s">
        <v>29</v>
      </c>
      <c r="B67" s="194"/>
      <c r="C67" s="194"/>
      <c r="D67" s="194"/>
      <c r="E67" s="194"/>
      <c r="F67" s="194"/>
      <c r="G67" s="7">
        <v>60</v>
      </c>
      <c r="H67" s="89">
        <v>0</v>
      </c>
      <c r="I67" s="89">
        <v>0</v>
      </c>
    </row>
    <row r="68" spans="1:9" ht="12.75" customHeight="1" x14ac:dyDescent="0.2">
      <c r="A68" s="194" t="s">
        <v>30</v>
      </c>
      <c r="B68" s="194"/>
      <c r="C68" s="194"/>
      <c r="D68" s="194"/>
      <c r="E68" s="194"/>
      <c r="F68" s="194"/>
      <c r="G68" s="7">
        <v>61</v>
      </c>
      <c r="H68" s="89">
        <v>233973.08</v>
      </c>
      <c r="I68" s="89">
        <v>148214.21</v>
      </c>
    </row>
    <row r="69" spans="1:9" ht="12.75" customHeight="1" x14ac:dyDescent="0.2">
      <c r="A69" s="194" t="s">
        <v>56</v>
      </c>
      <c r="B69" s="194"/>
      <c r="C69" s="194"/>
      <c r="D69" s="194"/>
      <c r="E69" s="194"/>
      <c r="F69" s="194"/>
      <c r="G69" s="7">
        <v>62</v>
      </c>
      <c r="H69" s="89">
        <v>0</v>
      </c>
      <c r="I69" s="89">
        <v>0</v>
      </c>
    </row>
    <row r="70" spans="1:9" ht="12.75" customHeight="1" x14ac:dyDescent="0.2">
      <c r="A70" s="194" t="s">
        <v>57</v>
      </c>
      <c r="B70" s="194"/>
      <c r="C70" s="194"/>
      <c r="D70" s="194"/>
      <c r="E70" s="194"/>
      <c r="F70" s="194"/>
      <c r="G70" s="7">
        <v>63</v>
      </c>
      <c r="H70" s="89">
        <v>30022173.940000001</v>
      </c>
      <c r="I70" s="89">
        <v>45158752.450000003</v>
      </c>
    </row>
    <row r="71" spans="1:9" ht="12.75" customHeight="1" x14ac:dyDescent="0.2">
      <c r="A71" s="195" t="s">
        <v>58</v>
      </c>
      <c r="B71" s="195"/>
      <c r="C71" s="195"/>
      <c r="D71" s="195"/>
      <c r="E71" s="195"/>
      <c r="F71" s="195"/>
      <c r="G71" s="7">
        <v>64</v>
      </c>
      <c r="H71" s="89">
        <v>687281.33</v>
      </c>
      <c r="I71" s="89">
        <v>749977.77</v>
      </c>
    </row>
    <row r="72" spans="1:9" ht="12.75" customHeight="1" x14ac:dyDescent="0.2">
      <c r="A72" s="196" t="s">
        <v>302</v>
      </c>
      <c r="B72" s="196"/>
      <c r="C72" s="196"/>
      <c r="D72" s="196"/>
      <c r="E72" s="196"/>
      <c r="F72" s="196"/>
      <c r="G72" s="8">
        <v>65</v>
      </c>
      <c r="H72" s="90">
        <f>H8+H9+H44+H71</f>
        <v>202227330.61000001</v>
      </c>
      <c r="I72" s="90">
        <f>I8+I9+I44+I71</f>
        <v>228145325.86000001</v>
      </c>
    </row>
    <row r="73" spans="1:9" ht="12.75" customHeight="1" x14ac:dyDescent="0.2">
      <c r="A73" s="195" t="s">
        <v>59</v>
      </c>
      <c r="B73" s="195"/>
      <c r="C73" s="195"/>
      <c r="D73" s="195"/>
      <c r="E73" s="195"/>
      <c r="F73" s="195"/>
      <c r="G73" s="7">
        <v>66</v>
      </c>
      <c r="H73" s="89">
        <v>89584935.890000001</v>
      </c>
      <c r="I73" s="89">
        <v>93854578.420000002</v>
      </c>
    </row>
    <row r="74" spans="1:9" x14ac:dyDescent="0.2">
      <c r="A74" s="199" t="s">
        <v>60</v>
      </c>
      <c r="B74" s="200"/>
      <c r="C74" s="200"/>
      <c r="D74" s="200"/>
      <c r="E74" s="200"/>
      <c r="F74" s="200"/>
      <c r="G74" s="200"/>
      <c r="H74" s="200"/>
      <c r="I74" s="200"/>
    </row>
    <row r="75" spans="1:9" ht="24.75" customHeight="1" x14ac:dyDescent="0.2">
      <c r="A75" s="196" t="s">
        <v>439</v>
      </c>
      <c r="B75" s="196"/>
      <c r="C75" s="196"/>
      <c r="D75" s="196"/>
      <c r="E75" s="196"/>
      <c r="F75" s="196"/>
      <c r="G75" s="8">
        <v>67</v>
      </c>
      <c r="H75" s="91">
        <f>H76+H77+H78+H84+H85+H92+H95+H98</f>
        <v>82956677.180000007</v>
      </c>
      <c r="I75" s="91">
        <f>I76+I77+I78+I84+I85+I92+I95+I98</f>
        <v>99406711.920000002</v>
      </c>
    </row>
    <row r="76" spans="1:9" ht="12.75" customHeight="1" x14ac:dyDescent="0.2">
      <c r="A76" s="194" t="s">
        <v>61</v>
      </c>
      <c r="B76" s="194"/>
      <c r="C76" s="194"/>
      <c r="D76" s="194"/>
      <c r="E76" s="194"/>
      <c r="F76" s="194"/>
      <c r="G76" s="7">
        <v>68</v>
      </c>
      <c r="H76" s="89">
        <v>41247193</v>
      </c>
      <c r="I76" s="89">
        <v>41247193</v>
      </c>
    </row>
    <row r="77" spans="1:9" ht="12.75" customHeight="1" x14ac:dyDescent="0.2">
      <c r="A77" s="194" t="s">
        <v>62</v>
      </c>
      <c r="B77" s="194"/>
      <c r="C77" s="194"/>
      <c r="D77" s="194"/>
      <c r="E77" s="194"/>
      <c r="F77" s="194"/>
      <c r="G77" s="7">
        <v>69</v>
      </c>
      <c r="H77" s="89">
        <v>12386939.189999999</v>
      </c>
      <c r="I77" s="89">
        <v>12386939.189999999</v>
      </c>
    </row>
    <row r="78" spans="1:9" ht="12.75" customHeight="1" x14ac:dyDescent="0.2">
      <c r="A78" s="198" t="s">
        <v>63</v>
      </c>
      <c r="B78" s="198"/>
      <c r="C78" s="198"/>
      <c r="D78" s="198"/>
      <c r="E78" s="198"/>
      <c r="F78" s="198"/>
      <c r="G78" s="8">
        <v>70</v>
      </c>
      <c r="H78" s="91">
        <f>SUM(H79:H83)</f>
        <v>2035474.4</v>
      </c>
      <c r="I78" s="91">
        <f>SUM(I79:I83)</f>
        <v>2509673.6</v>
      </c>
    </row>
    <row r="79" spans="1:9" ht="12.75" customHeight="1" x14ac:dyDescent="0.2">
      <c r="A79" s="194" t="s">
        <v>64</v>
      </c>
      <c r="B79" s="194"/>
      <c r="C79" s="194"/>
      <c r="D79" s="194"/>
      <c r="E79" s="194"/>
      <c r="F79" s="194"/>
      <c r="G79" s="7">
        <v>71</v>
      </c>
      <c r="H79" s="89">
        <v>22007</v>
      </c>
      <c r="I79" s="89">
        <v>22007</v>
      </c>
    </row>
    <row r="80" spans="1:9" ht="12.75" customHeight="1" x14ac:dyDescent="0.2">
      <c r="A80" s="194" t="s">
        <v>65</v>
      </c>
      <c r="B80" s="194"/>
      <c r="C80" s="194"/>
      <c r="D80" s="194"/>
      <c r="E80" s="194"/>
      <c r="F80" s="194"/>
      <c r="G80" s="7">
        <v>72</v>
      </c>
      <c r="H80" s="89">
        <v>1123567.83</v>
      </c>
      <c r="I80" s="89">
        <v>1123567.83</v>
      </c>
    </row>
    <row r="81" spans="1:9" ht="12.75" customHeight="1" x14ac:dyDescent="0.2">
      <c r="A81" s="194" t="s">
        <v>66</v>
      </c>
      <c r="B81" s="194"/>
      <c r="C81" s="194"/>
      <c r="D81" s="194"/>
      <c r="E81" s="194"/>
      <c r="F81" s="194"/>
      <c r="G81" s="7">
        <v>73</v>
      </c>
      <c r="H81" s="89">
        <v>-1123567.83</v>
      </c>
      <c r="I81" s="89">
        <v>-1123567.83</v>
      </c>
    </row>
    <row r="82" spans="1:9" ht="12.75" customHeight="1" x14ac:dyDescent="0.2">
      <c r="A82" s="194" t="s">
        <v>67</v>
      </c>
      <c r="B82" s="194"/>
      <c r="C82" s="194"/>
      <c r="D82" s="194"/>
      <c r="E82" s="194"/>
      <c r="F82" s="194"/>
      <c r="G82" s="7">
        <v>74</v>
      </c>
      <c r="H82" s="89">
        <v>2774340.28</v>
      </c>
      <c r="I82" s="89">
        <v>3258365.88</v>
      </c>
    </row>
    <row r="83" spans="1:9" ht="12.75" customHeight="1" x14ac:dyDescent="0.2">
      <c r="A83" s="194" t="s">
        <v>68</v>
      </c>
      <c r="B83" s="194"/>
      <c r="C83" s="194"/>
      <c r="D83" s="194"/>
      <c r="E83" s="194"/>
      <c r="F83" s="194"/>
      <c r="G83" s="7">
        <v>75</v>
      </c>
      <c r="H83" s="89">
        <v>-760872.88</v>
      </c>
      <c r="I83" s="89">
        <v>-770699.28</v>
      </c>
    </row>
    <row r="84" spans="1:9" ht="12.75" customHeight="1" x14ac:dyDescent="0.2">
      <c r="A84" s="197" t="s">
        <v>69</v>
      </c>
      <c r="B84" s="197"/>
      <c r="C84" s="197"/>
      <c r="D84" s="197"/>
      <c r="E84" s="197"/>
      <c r="F84" s="197"/>
      <c r="G84" s="20">
        <v>76</v>
      </c>
      <c r="H84" s="92">
        <v>9499807.3699999992</v>
      </c>
      <c r="I84" s="92">
        <v>9499807.3699999992</v>
      </c>
    </row>
    <row r="85" spans="1:9" ht="12.75" customHeight="1" x14ac:dyDescent="0.2">
      <c r="A85" s="198" t="s">
        <v>429</v>
      </c>
      <c r="B85" s="198"/>
      <c r="C85" s="198"/>
      <c r="D85" s="198"/>
      <c r="E85" s="198"/>
      <c r="F85" s="198"/>
      <c r="G85" s="8">
        <v>77</v>
      </c>
      <c r="H85" s="90">
        <f>H86+H87+H88+H89+H90+H91</f>
        <v>0</v>
      </c>
      <c r="I85" s="90">
        <f>I86+I87+I88+I89+I90+I91</f>
        <v>0</v>
      </c>
    </row>
    <row r="86" spans="1:9" ht="25.5" customHeight="1" x14ac:dyDescent="0.2">
      <c r="A86" s="194" t="s">
        <v>424</v>
      </c>
      <c r="B86" s="194"/>
      <c r="C86" s="194"/>
      <c r="D86" s="194"/>
      <c r="E86" s="194"/>
      <c r="F86" s="194"/>
      <c r="G86" s="7">
        <v>78</v>
      </c>
      <c r="H86" s="89">
        <v>0</v>
      </c>
      <c r="I86" s="89">
        <v>0</v>
      </c>
    </row>
    <row r="87" spans="1:9" ht="12.75" customHeight="1" x14ac:dyDescent="0.2">
      <c r="A87" s="194" t="s">
        <v>70</v>
      </c>
      <c r="B87" s="194"/>
      <c r="C87" s="194"/>
      <c r="D87" s="194"/>
      <c r="E87" s="194"/>
      <c r="F87" s="194"/>
      <c r="G87" s="7">
        <v>79</v>
      </c>
      <c r="H87" s="89">
        <v>0</v>
      </c>
      <c r="I87" s="89">
        <v>0</v>
      </c>
    </row>
    <row r="88" spans="1:9" ht="12.75" customHeight="1" x14ac:dyDescent="0.2">
      <c r="A88" s="194" t="s">
        <v>71</v>
      </c>
      <c r="B88" s="194"/>
      <c r="C88" s="194"/>
      <c r="D88" s="194"/>
      <c r="E88" s="194"/>
      <c r="F88" s="194"/>
      <c r="G88" s="7">
        <v>80</v>
      </c>
      <c r="H88" s="89">
        <v>0</v>
      </c>
      <c r="I88" s="89">
        <v>0</v>
      </c>
    </row>
    <row r="89" spans="1:9" ht="12.75" customHeight="1" x14ac:dyDescent="0.2">
      <c r="A89" s="194" t="s">
        <v>346</v>
      </c>
      <c r="B89" s="194"/>
      <c r="C89" s="194"/>
      <c r="D89" s="194"/>
      <c r="E89" s="194"/>
      <c r="F89" s="194"/>
      <c r="G89" s="7">
        <v>81</v>
      </c>
      <c r="H89" s="89">
        <v>0</v>
      </c>
      <c r="I89" s="89">
        <v>0</v>
      </c>
    </row>
    <row r="90" spans="1:9" ht="26.25" customHeight="1" x14ac:dyDescent="0.2">
      <c r="A90" s="194" t="s">
        <v>347</v>
      </c>
      <c r="B90" s="194"/>
      <c r="C90" s="194"/>
      <c r="D90" s="194"/>
      <c r="E90" s="194"/>
      <c r="F90" s="194"/>
      <c r="G90" s="7">
        <v>82</v>
      </c>
      <c r="H90" s="89">
        <v>0</v>
      </c>
      <c r="I90" s="89">
        <v>0</v>
      </c>
    </row>
    <row r="91" spans="1:9" x14ac:dyDescent="0.2">
      <c r="A91" s="194" t="s">
        <v>425</v>
      </c>
      <c r="B91" s="194"/>
      <c r="C91" s="194"/>
      <c r="D91" s="194"/>
      <c r="E91" s="194"/>
      <c r="F91" s="194"/>
      <c r="G91" s="7">
        <v>83</v>
      </c>
      <c r="H91" s="89">
        <v>0</v>
      </c>
      <c r="I91" s="89">
        <v>0</v>
      </c>
    </row>
    <row r="92" spans="1:9" ht="12.75" customHeight="1" x14ac:dyDescent="0.2">
      <c r="A92" s="198" t="s">
        <v>430</v>
      </c>
      <c r="B92" s="198"/>
      <c r="C92" s="198"/>
      <c r="D92" s="198"/>
      <c r="E92" s="198"/>
      <c r="F92" s="198"/>
      <c r="G92" s="8">
        <v>84</v>
      </c>
      <c r="H92" s="90">
        <f>H93-H94</f>
        <v>6123320.8499999996</v>
      </c>
      <c r="I92" s="90">
        <f>I93-I94</f>
        <v>12766067.029999999</v>
      </c>
    </row>
    <row r="93" spans="1:9" ht="12.75" customHeight="1" x14ac:dyDescent="0.2">
      <c r="A93" s="194" t="s">
        <v>72</v>
      </c>
      <c r="B93" s="194"/>
      <c r="C93" s="194"/>
      <c r="D93" s="194"/>
      <c r="E93" s="194"/>
      <c r="F93" s="194"/>
      <c r="G93" s="7">
        <v>85</v>
      </c>
      <c r="H93" s="89">
        <v>6123320.8499999996</v>
      </c>
      <c r="I93" s="89">
        <v>12766067.029999999</v>
      </c>
    </row>
    <row r="94" spans="1:9" ht="12.75" customHeight="1" x14ac:dyDescent="0.2">
      <c r="A94" s="194" t="s">
        <v>73</v>
      </c>
      <c r="B94" s="194"/>
      <c r="C94" s="194"/>
      <c r="D94" s="194"/>
      <c r="E94" s="194"/>
      <c r="F94" s="194"/>
      <c r="G94" s="7">
        <v>86</v>
      </c>
      <c r="H94" s="89">
        <v>0</v>
      </c>
      <c r="I94" s="89">
        <v>0</v>
      </c>
    </row>
    <row r="95" spans="1:9" ht="12.75" customHeight="1" x14ac:dyDescent="0.2">
      <c r="A95" s="198" t="s">
        <v>431</v>
      </c>
      <c r="B95" s="198"/>
      <c r="C95" s="198"/>
      <c r="D95" s="198"/>
      <c r="E95" s="198"/>
      <c r="F95" s="198"/>
      <c r="G95" s="8">
        <v>87</v>
      </c>
      <c r="H95" s="90">
        <f>H96-H97</f>
        <v>11663942.369999999</v>
      </c>
      <c r="I95" s="90">
        <f>I96-I97</f>
        <v>20997031.73</v>
      </c>
    </row>
    <row r="96" spans="1:9" ht="12.75" customHeight="1" x14ac:dyDescent="0.2">
      <c r="A96" s="194" t="s">
        <v>74</v>
      </c>
      <c r="B96" s="194"/>
      <c r="C96" s="194"/>
      <c r="D96" s="194"/>
      <c r="E96" s="194"/>
      <c r="F96" s="194"/>
      <c r="G96" s="7">
        <v>88</v>
      </c>
      <c r="H96" s="89">
        <v>11663942.369999999</v>
      </c>
      <c r="I96" s="89">
        <v>20997031.73</v>
      </c>
    </row>
    <row r="97" spans="1:9" ht="12.75" customHeight="1" x14ac:dyDescent="0.2">
      <c r="A97" s="194" t="s">
        <v>75</v>
      </c>
      <c r="B97" s="194"/>
      <c r="C97" s="194"/>
      <c r="D97" s="194"/>
      <c r="E97" s="194"/>
      <c r="F97" s="194"/>
      <c r="G97" s="7">
        <v>89</v>
      </c>
      <c r="H97" s="89">
        <v>0</v>
      </c>
      <c r="I97" s="89">
        <v>0</v>
      </c>
    </row>
    <row r="98" spans="1:9" ht="12.75" customHeight="1" x14ac:dyDescent="0.2">
      <c r="A98" s="194" t="s">
        <v>76</v>
      </c>
      <c r="B98" s="194"/>
      <c r="C98" s="194"/>
      <c r="D98" s="194"/>
      <c r="E98" s="194"/>
      <c r="F98" s="194"/>
      <c r="G98" s="7">
        <v>90</v>
      </c>
      <c r="H98" s="89">
        <v>0</v>
      </c>
      <c r="I98" s="89">
        <v>0</v>
      </c>
    </row>
    <row r="99" spans="1:9" ht="12.75" customHeight="1" x14ac:dyDescent="0.2">
      <c r="A99" s="196" t="s">
        <v>432</v>
      </c>
      <c r="B99" s="196"/>
      <c r="C99" s="196"/>
      <c r="D99" s="196"/>
      <c r="E99" s="196"/>
      <c r="F99" s="196"/>
      <c r="G99" s="8">
        <v>91</v>
      </c>
      <c r="H99" s="90">
        <f>SUM(H100:H105)</f>
        <v>17025533.879999999</v>
      </c>
      <c r="I99" s="90">
        <f>SUM(I100:I105)</f>
        <v>30822948.390000001</v>
      </c>
    </row>
    <row r="100" spans="1:9" ht="12.75" customHeight="1" x14ac:dyDescent="0.2">
      <c r="A100" s="194" t="s">
        <v>77</v>
      </c>
      <c r="B100" s="194"/>
      <c r="C100" s="194"/>
      <c r="D100" s="194"/>
      <c r="E100" s="194"/>
      <c r="F100" s="194"/>
      <c r="G100" s="7">
        <v>92</v>
      </c>
      <c r="H100" s="89">
        <v>3584885.54</v>
      </c>
      <c r="I100" s="89">
        <v>17382254.530000001</v>
      </c>
    </row>
    <row r="101" spans="1:9" ht="12.75" customHeight="1" x14ac:dyDescent="0.2">
      <c r="A101" s="194" t="s">
        <v>78</v>
      </c>
      <c r="B101" s="194"/>
      <c r="C101" s="194"/>
      <c r="D101" s="194"/>
      <c r="E101" s="194"/>
      <c r="F101" s="194"/>
      <c r="G101" s="7">
        <v>93</v>
      </c>
      <c r="H101" s="89">
        <v>0</v>
      </c>
      <c r="I101" s="89">
        <v>0</v>
      </c>
    </row>
    <row r="102" spans="1:9" ht="12.75" customHeight="1" x14ac:dyDescent="0.2">
      <c r="A102" s="194" t="s">
        <v>79</v>
      </c>
      <c r="B102" s="194"/>
      <c r="C102" s="194"/>
      <c r="D102" s="194"/>
      <c r="E102" s="194"/>
      <c r="F102" s="194"/>
      <c r="G102" s="7">
        <v>94</v>
      </c>
      <c r="H102" s="89">
        <v>13204517.529999999</v>
      </c>
      <c r="I102" s="89">
        <v>13204517.529999999</v>
      </c>
    </row>
    <row r="103" spans="1:9" ht="12.75" customHeight="1" x14ac:dyDescent="0.2">
      <c r="A103" s="194" t="s">
        <v>80</v>
      </c>
      <c r="B103" s="194"/>
      <c r="C103" s="194"/>
      <c r="D103" s="194"/>
      <c r="E103" s="194"/>
      <c r="F103" s="194"/>
      <c r="G103" s="7">
        <v>95</v>
      </c>
      <c r="H103" s="89">
        <v>0</v>
      </c>
      <c r="I103" s="89">
        <v>0</v>
      </c>
    </row>
    <row r="104" spans="1:9" ht="12.75" customHeight="1" x14ac:dyDescent="0.2">
      <c r="A104" s="194" t="s">
        <v>81</v>
      </c>
      <c r="B104" s="194"/>
      <c r="C104" s="194"/>
      <c r="D104" s="194"/>
      <c r="E104" s="194"/>
      <c r="F104" s="194"/>
      <c r="G104" s="7">
        <v>96</v>
      </c>
      <c r="H104" s="89">
        <v>0</v>
      </c>
      <c r="I104" s="89">
        <v>0</v>
      </c>
    </row>
    <row r="105" spans="1:9" ht="12.75" customHeight="1" x14ac:dyDescent="0.2">
      <c r="A105" s="194" t="s">
        <v>82</v>
      </c>
      <c r="B105" s="194"/>
      <c r="C105" s="194"/>
      <c r="D105" s="194"/>
      <c r="E105" s="194"/>
      <c r="F105" s="194"/>
      <c r="G105" s="7">
        <v>97</v>
      </c>
      <c r="H105" s="89">
        <v>236130.81</v>
      </c>
      <c r="I105" s="89">
        <v>236176.33</v>
      </c>
    </row>
    <row r="106" spans="1:9" ht="12.75" customHeight="1" x14ac:dyDescent="0.2">
      <c r="A106" s="196" t="s">
        <v>433</v>
      </c>
      <c r="B106" s="196"/>
      <c r="C106" s="196"/>
      <c r="D106" s="196"/>
      <c r="E106" s="196"/>
      <c r="F106" s="196"/>
      <c r="G106" s="8">
        <v>98</v>
      </c>
      <c r="H106" s="90">
        <f>SUM(H107:H117)</f>
        <v>12022118.59</v>
      </c>
      <c r="I106" s="90">
        <f>SUM(I107:I117)</f>
        <v>11608550.26</v>
      </c>
    </row>
    <row r="107" spans="1:9" ht="12.75" customHeight="1" x14ac:dyDescent="0.2">
      <c r="A107" s="194" t="s">
        <v>83</v>
      </c>
      <c r="B107" s="194"/>
      <c r="C107" s="194"/>
      <c r="D107" s="194"/>
      <c r="E107" s="194"/>
      <c r="F107" s="194"/>
      <c r="G107" s="7">
        <v>99</v>
      </c>
      <c r="H107" s="89">
        <v>0</v>
      </c>
      <c r="I107" s="89">
        <v>0</v>
      </c>
    </row>
    <row r="108" spans="1:9" ht="24.6" customHeight="1" x14ac:dyDescent="0.2">
      <c r="A108" s="194" t="s">
        <v>84</v>
      </c>
      <c r="B108" s="194"/>
      <c r="C108" s="194"/>
      <c r="D108" s="194"/>
      <c r="E108" s="194"/>
      <c r="F108" s="194"/>
      <c r="G108" s="7">
        <v>100</v>
      </c>
      <c r="H108" s="89">
        <v>0</v>
      </c>
      <c r="I108" s="89">
        <v>0</v>
      </c>
    </row>
    <row r="109" spans="1:9" ht="12.75" customHeight="1" x14ac:dyDescent="0.2">
      <c r="A109" s="194" t="s">
        <v>85</v>
      </c>
      <c r="B109" s="194"/>
      <c r="C109" s="194"/>
      <c r="D109" s="194"/>
      <c r="E109" s="194"/>
      <c r="F109" s="194"/>
      <c r="G109" s="7">
        <v>101</v>
      </c>
      <c r="H109" s="89">
        <v>0</v>
      </c>
      <c r="I109" s="89">
        <v>0</v>
      </c>
    </row>
    <row r="110" spans="1:9" ht="21.6" customHeight="1" x14ac:dyDescent="0.2">
      <c r="A110" s="194" t="s">
        <v>86</v>
      </c>
      <c r="B110" s="194"/>
      <c r="C110" s="194"/>
      <c r="D110" s="194"/>
      <c r="E110" s="194"/>
      <c r="F110" s="194"/>
      <c r="G110" s="7">
        <v>102</v>
      </c>
      <c r="H110" s="89">
        <v>0</v>
      </c>
      <c r="I110" s="89">
        <v>0</v>
      </c>
    </row>
    <row r="111" spans="1:9" ht="12.75" customHeight="1" x14ac:dyDescent="0.2">
      <c r="A111" s="194" t="s">
        <v>87</v>
      </c>
      <c r="B111" s="194"/>
      <c r="C111" s="194"/>
      <c r="D111" s="194"/>
      <c r="E111" s="194"/>
      <c r="F111" s="194"/>
      <c r="G111" s="7">
        <v>103</v>
      </c>
      <c r="H111" s="89">
        <v>0</v>
      </c>
      <c r="I111" s="89">
        <v>0</v>
      </c>
    </row>
    <row r="112" spans="1:9" ht="12.75" customHeight="1" x14ac:dyDescent="0.2">
      <c r="A112" s="194" t="s">
        <v>88</v>
      </c>
      <c r="B112" s="194"/>
      <c r="C112" s="194"/>
      <c r="D112" s="194"/>
      <c r="E112" s="194"/>
      <c r="F112" s="194"/>
      <c r="G112" s="7">
        <v>104</v>
      </c>
      <c r="H112" s="89">
        <v>9005173.4399999995</v>
      </c>
      <c r="I112" s="89">
        <v>8810992.6600000001</v>
      </c>
    </row>
    <row r="113" spans="1:9" ht="12.75" customHeight="1" x14ac:dyDescent="0.2">
      <c r="A113" s="194" t="s">
        <v>89</v>
      </c>
      <c r="B113" s="194"/>
      <c r="C113" s="194"/>
      <c r="D113" s="194"/>
      <c r="E113" s="194"/>
      <c r="F113" s="194"/>
      <c r="G113" s="7">
        <v>105</v>
      </c>
      <c r="H113" s="89">
        <v>0</v>
      </c>
      <c r="I113" s="89">
        <v>0</v>
      </c>
    </row>
    <row r="114" spans="1:9" ht="12.75" customHeight="1" x14ac:dyDescent="0.2">
      <c r="A114" s="194" t="s">
        <v>90</v>
      </c>
      <c r="B114" s="194"/>
      <c r="C114" s="194"/>
      <c r="D114" s="194"/>
      <c r="E114" s="194"/>
      <c r="F114" s="194"/>
      <c r="G114" s="7">
        <v>106</v>
      </c>
      <c r="H114" s="89">
        <v>0</v>
      </c>
      <c r="I114" s="89">
        <v>0</v>
      </c>
    </row>
    <row r="115" spans="1:9" ht="12.75" customHeight="1" x14ac:dyDescent="0.2">
      <c r="A115" s="194" t="s">
        <v>91</v>
      </c>
      <c r="B115" s="194"/>
      <c r="C115" s="194"/>
      <c r="D115" s="194"/>
      <c r="E115" s="194"/>
      <c r="F115" s="194"/>
      <c r="G115" s="7">
        <v>107</v>
      </c>
      <c r="H115" s="89">
        <v>931621.59</v>
      </c>
      <c r="I115" s="89">
        <v>712234.04</v>
      </c>
    </row>
    <row r="116" spans="1:9" ht="12.75" customHeight="1" x14ac:dyDescent="0.2">
      <c r="A116" s="194" t="s">
        <v>92</v>
      </c>
      <c r="B116" s="194"/>
      <c r="C116" s="194"/>
      <c r="D116" s="194"/>
      <c r="E116" s="194"/>
      <c r="F116" s="194"/>
      <c r="G116" s="7">
        <v>108</v>
      </c>
      <c r="H116" s="89">
        <v>0</v>
      </c>
      <c r="I116" s="89">
        <v>0</v>
      </c>
    </row>
    <row r="117" spans="1:9" ht="12.75" customHeight="1" x14ac:dyDescent="0.2">
      <c r="A117" s="194" t="s">
        <v>93</v>
      </c>
      <c r="B117" s="194"/>
      <c r="C117" s="194"/>
      <c r="D117" s="194"/>
      <c r="E117" s="194"/>
      <c r="F117" s="194"/>
      <c r="G117" s="7">
        <v>109</v>
      </c>
      <c r="H117" s="89">
        <v>2085323.56</v>
      </c>
      <c r="I117" s="89">
        <v>2085323.56</v>
      </c>
    </row>
    <row r="118" spans="1:9" ht="12.75" customHeight="1" x14ac:dyDescent="0.2">
      <c r="A118" s="196" t="s">
        <v>434</v>
      </c>
      <c r="B118" s="196"/>
      <c r="C118" s="196"/>
      <c r="D118" s="196"/>
      <c r="E118" s="196"/>
      <c r="F118" s="196"/>
      <c r="G118" s="8">
        <v>110</v>
      </c>
      <c r="H118" s="90">
        <f>SUM(H119:H132)</f>
        <v>72755668.930000007</v>
      </c>
      <c r="I118" s="90">
        <f>SUM(I119:I132)</f>
        <v>67745567.329999998</v>
      </c>
    </row>
    <row r="119" spans="1:9" ht="12.75" customHeight="1" x14ac:dyDescent="0.2">
      <c r="A119" s="194" t="s">
        <v>83</v>
      </c>
      <c r="B119" s="194"/>
      <c r="C119" s="194"/>
      <c r="D119" s="194"/>
      <c r="E119" s="194"/>
      <c r="F119" s="194"/>
      <c r="G119" s="7">
        <v>111</v>
      </c>
      <c r="H119" s="89">
        <v>6060992.5999999996</v>
      </c>
      <c r="I119" s="89">
        <v>3052666.43</v>
      </c>
    </row>
    <row r="120" spans="1:9" ht="22.15" customHeight="1" x14ac:dyDescent="0.2">
      <c r="A120" s="194" t="s">
        <v>84</v>
      </c>
      <c r="B120" s="194"/>
      <c r="C120" s="194"/>
      <c r="D120" s="194"/>
      <c r="E120" s="194"/>
      <c r="F120" s="194"/>
      <c r="G120" s="7">
        <v>112</v>
      </c>
      <c r="H120" s="89">
        <v>0</v>
      </c>
      <c r="I120" s="89">
        <v>0</v>
      </c>
    </row>
    <row r="121" spans="1:9" ht="12.75" customHeight="1" x14ac:dyDescent="0.2">
      <c r="A121" s="194" t="s">
        <v>85</v>
      </c>
      <c r="B121" s="194"/>
      <c r="C121" s="194"/>
      <c r="D121" s="194"/>
      <c r="E121" s="194"/>
      <c r="F121" s="194"/>
      <c r="G121" s="7">
        <v>113</v>
      </c>
      <c r="H121" s="89">
        <v>0</v>
      </c>
      <c r="I121" s="89">
        <v>0</v>
      </c>
    </row>
    <row r="122" spans="1:9" ht="23.45" customHeight="1" x14ac:dyDescent="0.2">
      <c r="A122" s="194" t="s">
        <v>86</v>
      </c>
      <c r="B122" s="194"/>
      <c r="C122" s="194"/>
      <c r="D122" s="194"/>
      <c r="E122" s="194"/>
      <c r="F122" s="194"/>
      <c r="G122" s="7">
        <v>114</v>
      </c>
      <c r="H122" s="89">
        <v>0</v>
      </c>
      <c r="I122" s="89">
        <v>0</v>
      </c>
    </row>
    <row r="123" spans="1:9" ht="12.75" customHeight="1" x14ac:dyDescent="0.2">
      <c r="A123" s="194" t="s">
        <v>87</v>
      </c>
      <c r="B123" s="194"/>
      <c r="C123" s="194"/>
      <c r="D123" s="194"/>
      <c r="E123" s="194"/>
      <c r="F123" s="194"/>
      <c r="G123" s="7">
        <v>115</v>
      </c>
      <c r="H123" s="89">
        <v>0</v>
      </c>
      <c r="I123" s="89">
        <v>0</v>
      </c>
    </row>
    <row r="124" spans="1:9" ht="12.75" customHeight="1" x14ac:dyDescent="0.2">
      <c r="A124" s="194" t="s">
        <v>88</v>
      </c>
      <c r="B124" s="194"/>
      <c r="C124" s="194"/>
      <c r="D124" s="194"/>
      <c r="E124" s="194"/>
      <c r="F124" s="194"/>
      <c r="G124" s="7">
        <v>116</v>
      </c>
      <c r="H124" s="89">
        <v>9605803.0899999999</v>
      </c>
      <c r="I124" s="89">
        <v>2048927.37</v>
      </c>
    </row>
    <row r="125" spans="1:9" ht="12.75" customHeight="1" x14ac:dyDescent="0.2">
      <c r="A125" s="194" t="s">
        <v>89</v>
      </c>
      <c r="B125" s="194"/>
      <c r="C125" s="194"/>
      <c r="D125" s="194"/>
      <c r="E125" s="194"/>
      <c r="F125" s="194"/>
      <c r="G125" s="7">
        <v>117</v>
      </c>
      <c r="H125" s="89">
        <v>15131709.550000001</v>
      </c>
      <c r="I125" s="89">
        <v>13374667.27</v>
      </c>
    </row>
    <row r="126" spans="1:9" ht="12.75" customHeight="1" x14ac:dyDescent="0.2">
      <c r="A126" s="194" t="s">
        <v>90</v>
      </c>
      <c r="B126" s="194"/>
      <c r="C126" s="194"/>
      <c r="D126" s="194"/>
      <c r="E126" s="194"/>
      <c r="F126" s="194"/>
      <c r="G126" s="7">
        <v>118</v>
      </c>
      <c r="H126" s="89">
        <v>29577561.469999999</v>
      </c>
      <c r="I126" s="89">
        <v>33173097.079999998</v>
      </c>
    </row>
    <row r="127" spans="1:9" x14ac:dyDescent="0.2">
      <c r="A127" s="194" t="s">
        <v>91</v>
      </c>
      <c r="B127" s="194"/>
      <c r="C127" s="194"/>
      <c r="D127" s="194"/>
      <c r="E127" s="194"/>
      <c r="F127" s="194"/>
      <c r="G127" s="7">
        <v>119</v>
      </c>
      <c r="H127" s="89">
        <v>210949.64</v>
      </c>
      <c r="I127" s="89">
        <v>219387.63</v>
      </c>
    </row>
    <row r="128" spans="1:9" x14ac:dyDescent="0.2">
      <c r="A128" s="194" t="s">
        <v>94</v>
      </c>
      <c r="B128" s="194"/>
      <c r="C128" s="194"/>
      <c r="D128" s="194"/>
      <c r="E128" s="194"/>
      <c r="F128" s="194"/>
      <c r="G128" s="7">
        <v>120</v>
      </c>
      <c r="H128" s="89">
        <v>5312607.33</v>
      </c>
      <c r="I128" s="89">
        <v>8626211.0800000001</v>
      </c>
    </row>
    <row r="129" spans="1:9" x14ac:dyDescent="0.2">
      <c r="A129" s="194" t="s">
        <v>95</v>
      </c>
      <c r="B129" s="194"/>
      <c r="C129" s="194"/>
      <c r="D129" s="194"/>
      <c r="E129" s="194"/>
      <c r="F129" s="194"/>
      <c r="G129" s="7">
        <v>121</v>
      </c>
      <c r="H129" s="89">
        <v>5465230.3399999999</v>
      </c>
      <c r="I129" s="89">
        <v>5902197.29</v>
      </c>
    </row>
    <row r="130" spans="1:9" x14ac:dyDescent="0.2">
      <c r="A130" s="194" t="s">
        <v>96</v>
      </c>
      <c r="B130" s="194"/>
      <c r="C130" s="194"/>
      <c r="D130" s="194"/>
      <c r="E130" s="194"/>
      <c r="F130" s="194"/>
      <c r="G130" s="7">
        <v>122</v>
      </c>
      <c r="H130" s="89">
        <v>0</v>
      </c>
      <c r="I130" s="89">
        <v>114.93</v>
      </c>
    </row>
    <row r="131" spans="1:9" x14ac:dyDescent="0.2">
      <c r="A131" s="194" t="s">
        <v>97</v>
      </c>
      <c r="B131" s="194"/>
      <c r="C131" s="194"/>
      <c r="D131" s="194"/>
      <c r="E131" s="194"/>
      <c r="F131" s="194"/>
      <c r="G131" s="7">
        <v>123</v>
      </c>
      <c r="H131" s="89">
        <v>0</v>
      </c>
      <c r="I131" s="89">
        <v>0</v>
      </c>
    </row>
    <row r="132" spans="1:9" x14ac:dyDescent="0.2">
      <c r="A132" s="194" t="s">
        <v>98</v>
      </c>
      <c r="B132" s="194"/>
      <c r="C132" s="194"/>
      <c r="D132" s="194"/>
      <c r="E132" s="194"/>
      <c r="F132" s="194"/>
      <c r="G132" s="7">
        <v>124</v>
      </c>
      <c r="H132" s="89">
        <v>1390814.91</v>
      </c>
      <c r="I132" s="89">
        <v>1348298.25</v>
      </c>
    </row>
    <row r="133" spans="1:9" ht="22.15" customHeight="1" x14ac:dyDescent="0.2">
      <c r="A133" s="195" t="s">
        <v>99</v>
      </c>
      <c r="B133" s="195"/>
      <c r="C133" s="195"/>
      <c r="D133" s="195"/>
      <c r="E133" s="195"/>
      <c r="F133" s="195"/>
      <c r="G133" s="7">
        <v>125</v>
      </c>
      <c r="H133" s="89">
        <v>17467332.030000001</v>
      </c>
      <c r="I133" s="89">
        <v>18561547.960000001</v>
      </c>
    </row>
    <row r="134" spans="1:9" ht="12.75" customHeight="1" x14ac:dyDescent="0.2">
      <c r="A134" s="196" t="s">
        <v>435</v>
      </c>
      <c r="B134" s="196"/>
      <c r="C134" s="196"/>
      <c r="D134" s="196"/>
      <c r="E134" s="196"/>
      <c r="F134" s="196"/>
      <c r="G134" s="8">
        <v>126</v>
      </c>
      <c r="H134" s="90">
        <f>H75+H99+H106+H118+H133</f>
        <v>202227330.61000001</v>
      </c>
      <c r="I134" s="90">
        <f>I75+I99+I106+I118+I133</f>
        <v>228145325.86000001</v>
      </c>
    </row>
    <row r="135" spans="1:9" x14ac:dyDescent="0.2">
      <c r="A135" s="195" t="s">
        <v>100</v>
      </c>
      <c r="B135" s="195"/>
      <c r="C135" s="195"/>
      <c r="D135" s="195"/>
      <c r="E135" s="195"/>
      <c r="F135" s="195"/>
      <c r="G135" s="7">
        <v>127</v>
      </c>
      <c r="H135" s="89">
        <v>89584935.890000001</v>
      </c>
      <c r="I135" s="89">
        <v>93854578.420000002</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opLeftCell="A93" zoomScaleNormal="100" zoomScaleSheetLayoutView="110" workbookViewId="0">
      <selection activeCell="A84" sqref="A84:K84"/>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31" t="s">
        <v>102</v>
      </c>
      <c r="B1" s="232"/>
      <c r="C1" s="232"/>
      <c r="D1" s="232"/>
      <c r="E1" s="232"/>
      <c r="F1" s="232"/>
      <c r="G1" s="232"/>
      <c r="H1" s="232"/>
      <c r="I1" s="232"/>
    </row>
    <row r="2" spans="1:11" x14ac:dyDescent="0.2">
      <c r="A2" s="233" t="s">
        <v>489</v>
      </c>
      <c r="B2" s="234"/>
      <c r="C2" s="234"/>
      <c r="D2" s="234"/>
      <c r="E2" s="234"/>
      <c r="F2" s="234"/>
      <c r="G2" s="234"/>
      <c r="H2" s="234"/>
      <c r="I2" s="234"/>
    </row>
    <row r="3" spans="1:11" x14ac:dyDescent="0.2">
      <c r="A3" s="235" t="s">
        <v>438</v>
      </c>
      <c r="B3" s="236"/>
      <c r="C3" s="236"/>
      <c r="D3" s="236"/>
      <c r="E3" s="236"/>
      <c r="F3" s="236"/>
      <c r="G3" s="236"/>
      <c r="H3" s="236"/>
      <c r="I3" s="236"/>
      <c r="J3" s="237"/>
      <c r="K3" s="237"/>
    </row>
    <row r="4" spans="1:11" x14ac:dyDescent="0.2">
      <c r="A4" s="238" t="s">
        <v>481</v>
      </c>
      <c r="B4" s="239"/>
      <c r="C4" s="239"/>
      <c r="D4" s="239"/>
      <c r="E4" s="239"/>
      <c r="F4" s="239"/>
      <c r="G4" s="239"/>
      <c r="H4" s="239"/>
      <c r="I4" s="239"/>
      <c r="J4" s="240"/>
      <c r="K4" s="240"/>
    </row>
    <row r="5" spans="1:11" ht="22.15" customHeight="1" x14ac:dyDescent="0.2">
      <c r="A5" s="241" t="s">
        <v>2</v>
      </c>
      <c r="B5" s="242"/>
      <c r="C5" s="242"/>
      <c r="D5" s="242"/>
      <c r="E5" s="242"/>
      <c r="F5" s="242"/>
      <c r="G5" s="241" t="s">
        <v>103</v>
      </c>
      <c r="H5" s="243" t="s">
        <v>299</v>
      </c>
      <c r="I5" s="244"/>
      <c r="J5" s="243" t="s">
        <v>278</v>
      </c>
      <c r="K5" s="244"/>
    </row>
    <row r="6" spans="1:11" x14ac:dyDescent="0.2">
      <c r="A6" s="242"/>
      <c r="B6" s="242"/>
      <c r="C6" s="242"/>
      <c r="D6" s="242"/>
      <c r="E6" s="242"/>
      <c r="F6" s="242"/>
      <c r="G6" s="242"/>
      <c r="H6" s="23" t="s">
        <v>292</v>
      </c>
      <c r="I6" s="23" t="s">
        <v>293</v>
      </c>
      <c r="J6" s="23" t="s">
        <v>292</v>
      </c>
      <c r="K6" s="23" t="s">
        <v>293</v>
      </c>
    </row>
    <row r="7" spans="1:11" x14ac:dyDescent="0.2">
      <c r="A7" s="229">
        <v>1</v>
      </c>
      <c r="B7" s="230"/>
      <c r="C7" s="230"/>
      <c r="D7" s="230"/>
      <c r="E7" s="230"/>
      <c r="F7" s="230"/>
      <c r="G7" s="24">
        <v>2</v>
      </c>
      <c r="H7" s="23">
        <v>3</v>
      </c>
      <c r="I7" s="23">
        <v>4</v>
      </c>
      <c r="J7" s="23">
        <v>5</v>
      </c>
      <c r="K7" s="23">
        <v>6</v>
      </c>
    </row>
    <row r="8" spans="1:11" ht="12.75" customHeight="1" x14ac:dyDescent="0.2">
      <c r="A8" s="225" t="s">
        <v>348</v>
      </c>
      <c r="B8" s="225"/>
      <c r="C8" s="225"/>
      <c r="D8" s="225"/>
      <c r="E8" s="225"/>
      <c r="F8" s="225"/>
      <c r="G8" s="8">
        <v>1</v>
      </c>
      <c r="H8" s="93">
        <f>SUM(H9:H13)</f>
        <v>202386175.38</v>
      </c>
      <c r="I8" s="93">
        <f>SUM(I9:I13)</f>
        <v>66817279</v>
      </c>
      <c r="J8" s="93">
        <f>SUM(J9:J13)</f>
        <v>222046870.28</v>
      </c>
      <c r="K8" s="93">
        <f>SUM(K9:K13)</f>
        <v>78378909.120000005</v>
      </c>
    </row>
    <row r="9" spans="1:11" ht="12.75" customHeight="1" x14ac:dyDescent="0.2">
      <c r="A9" s="194" t="s">
        <v>115</v>
      </c>
      <c r="B9" s="194"/>
      <c r="C9" s="194"/>
      <c r="D9" s="194"/>
      <c r="E9" s="194"/>
      <c r="F9" s="194"/>
      <c r="G9" s="7">
        <v>2</v>
      </c>
      <c r="H9" s="94">
        <v>2225079.0099999998</v>
      </c>
      <c r="I9" s="94">
        <v>1652276</v>
      </c>
      <c r="J9" s="94">
        <v>3984408.78</v>
      </c>
      <c r="K9" s="94">
        <v>1020593.51</v>
      </c>
    </row>
    <row r="10" spans="1:11" ht="12.75" customHeight="1" x14ac:dyDescent="0.2">
      <c r="A10" s="194" t="s">
        <v>436</v>
      </c>
      <c r="B10" s="194"/>
      <c r="C10" s="194"/>
      <c r="D10" s="194"/>
      <c r="E10" s="194"/>
      <c r="F10" s="194"/>
      <c r="G10" s="7">
        <v>3</v>
      </c>
      <c r="H10" s="94">
        <v>199209997.06</v>
      </c>
      <c r="I10" s="94">
        <v>65312633</v>
      </c>
      <c r="J10" s="94">
        <v>215206757.28</v>
      </c>
      <c r="K10" s="94">
        <v>77191923.090000004</v>
      </c>
    </row>
    <row r="11" spans="1:11" ht="12.75" customHeight="1" x14ac:dyDescent="0.2">
      <c r="A11" s="194" t="s">
        <v>116</v>
      </c>
      <c r="B11" s="194"/>
      <c r="C11" s="194"/>
      <c r="D11" s="194"/>
      <c r="E11" s="194"/>
      <c r="F11" s="194"/>
      <c r="G11" s="7">
        <v>4</v>
      </c>
      <c r="H11" s="94">
        <v>0</v>
      </c>
      <c r="I11" s="94">
        <v>0</v>
      </c>
      <c r="J11" s="94">
        <v>0</v>
      </c>
      <c r="K11" s="94">
        <v>0</v>
      </c>
    </row>
    <row r="12" spans="1:11" ht="12.75" customHeight="1" x14ac:dyDescent="0.2">
      <c r="A12" s="194" t="s">
        <v>117</v>
      </c>
      <c r="B12" s="194"/>
      <c r="C12" s="194"/>
      <c r="D12" s="194"/>
      <c r="E12" s="194"/>
      <c r="F12" s="194"/>
      <c r="G12" s="7">
        <v>5</v>
      </c>
      <c r="H12" s="94">
        <v>0</v>
      </c>
      <c r="I12" s="94">
        <v>0</v>
      </c>
      <c r="J12" s="94">
        <v>0</v>
      </c>
      <c r="K12" s="94">
        <v>0</v>
      </c>
    </row>
    <row r="13" spans="1:11" ht="12.75" customHeight="1" x14ac:dyDescent="0.2">
      <c r="A13" s="194" t="s">
        <v>118</v>
      </c>
      <c r="B13" s="194"/>
      <c r="C13" s="194"/>
      <c r="D13" s="194"/>
      <c r="E13" s="194"/>
      <c r="F13" s="194"/>
      <c r="G13" s="7">
        <v>6</v>
      </c>
      <c r="H13" s="94">
        <v>951099.31</v>
      </c>
      <c r="I13" s="94">
        <v>-147630</v>
      </c>
      <c r="J13" s="94">
        <v>2855704.22</v>
      </c>
      <c r="K13" s="94">
        <v>166392.51999999999</v>
      </c>
    </row>
    <row r="14" spans="1:11" ht="12.75" customHeight="1" x14ac:dyDescent="0.2">
      <c r="A14" s="225" t="s">
        <v>349</v>
      </c>
      <c r="B14" s="225"/>
      <c r="C14" s="225"/>
      <c r="D14" s="225"/>
      <c r="E14" s="225"/>
      <c r="F14" s="225"/>
      <c r="G14" s="8">
        <v>7</v>
      </c>
      <c r="H14" s="93">
        <f>H15+H16+H20+H24+H25+H26+H29+H36</f>
        <v>188693663.34999999</v>
      </c>
      <c r="I14" s="93">
        <f>I15+I16+I20+I24+I25+I26+I29+I36</f>
        <v>62029889</v>
      </c>
      <c r="J14" s="93">
        <f>J15+J16+J20+J24+J25+J26+J29+J36</f>
        <v>200605388.16</v>
      </c>
      <c r="K14" s="93">
        <f>K15+K16+K20+K24+K25+K26+K29+K36</f>
        <v>72047055.879999995</v>
      </c>
    </row>
    <row r="15" spans="1:11" ht="12.75" customHeight="1" x14ac:dyDescent="0.2">
      <c r="A15" s="194" t="s">
        <v>104</v>
      </c>
      <c r="B15" s="194"/>
      <c r="C15" s="194"/>
      <c r="D15" s="194"/>
      <c r="E15" s="194"/>
      <c r="F15" s="194"/>
      <c r="G15" s="7">
        <v>8</v>
      </c>
      <c r="H15" s="94">
        <v>-1226487.17</v>
      </c>
      <c r="I15" s="94">
        <v>-507046</v>
      </c>
      <c r="J15" s="94">
        <v>-1658412.2</v>
      </c>
      <c r="K15" s="94">
        <v>-435125.25</v>
      </c>
    </row>
    <row r="16" spans="1:11" ht="12.75" customHeight="1" x14ac:dyDescent="0.2">
      <c r="A16" s="198" t="s">
        <v>418</v>
      </c>
      <c r="B16" s="198"/>
      <c r="C16" s="198"/>
      <c r="D16" s="198"/>
      <c r="E16" s="198"/>
      <c r="F16" s="198"/>
      <c r="G16" s="8">
        <v>9</v>
      </c>
      <c r="H16" s="93">
        <f>SUM(H17:H19)</f>
        <v>128357062.93000001</v>
      </c>
      <c r="I16" s="93">
        <f>SUM(I17:I19)</f>
        <v>39588658</v>
      </c>
      <c r="J16" s="93">
        <f>SUM(J17:J19)</f>
        <v>130022317.8</v>
      </c>
      <c r="K16" s="93">
        <f>SUM(K17:K19)</f>
        <v>47015070.600000001</v>
      </c>
    </row>
    <row r="17" spans="1:11" ht="12.75" customHeight="1" x14ac:dyDescent="0.2">
      <c r="A17" s="228" t="s">
        <v>119</v>
      </c>
      <c r="B17" s="228"/>
      <c r="C17" s="228"/>
      <c r="D17" s="228"/>
      <c r="E17" s="228"/>
      <c r="F17" s="228"/>
      <c r="G17" s="7">
        <v>10</v>
      </c>
      <c r="H17" s="94">
        <v>58136782.310000002</v>
      </c>
      <c r="I17" s="94">
        <v>15909458</v>
      </c>
      <c r="J17" s="94">
        <v>31439911.390000001</v>
      </c>
      <c r="K17" s="94">
        <v>11060061.560000001</v>
      </c>
    </row>
    <row r="18" spans="1:11" ht="12.75" customHeight="1" x14ac:dyDescent="0.2">
      <c r="A18" s="228" t="s">
        <v>120</v>
      </c>
      <c r="B18" s="228"/>
      <c r="C18" s="228"/>
      <c r="D18" s="228"/>
      <c r="E18" s="228"/>
      <c r="F18" s="228"/>
      <c r="G18" s="7">
        <v>11</v>
      </c>
      <c r="H18" s="94">
        <v>16106988.550000001</v>
      </c>
      <c r="I18" s="94">
        <v>4582093</v>
      </c>
      <c r="J18" s="94">
        <v>23264422.280000001</v>
      </c>
      <c r="K18" s="94">
        <v>6758157.4100000001</v>
      </c>
    </row>
    <row r="19" spans="1:11" ht="12.75" customHeight="1" x14ac:dyDescent="0.2">
      <c r="A19" s="228" t="s">
        <v>121</v>
      </c>
      <c r="B19" s="228"/>
      <c r="C19" s="228"/>
      <c r="D19" s="228"/>
      <c r="E19" s="228"/>
      <c r="F19" s="228"/>
      <c r="G19" s="7">
        <v>12</v>
      </c>
      <c r="H19" s="94">
        <v>54113292.07</v>
      </c>
      <c r="I19" s="94">
        <v>19097107</v>
      </c>
      <c r="J19" s="94">
        <v>75317984.129999995</v>
      </c>
      <c r="K19" s="94">
        <v>29196851.629999999</v>
      </c>
    </row>
    <row r="20" spans="1:11" ht="12.75" customHeight="1" x14ac:dyDescent="0.2">
      <c r="A20" s="198" t="s">
        <v>419</v>
      </c>
      <c r="B20" s="198"/>
      <c r="C20" s="198"/>
      <c r="D20" s="198"/>
      <c r="E20" s="198"/>
      <c r="F20" s="198"/>
      <c r="G20" s="8">
        <v>13</v>
      </c>
      <c r="H20" s="93">
        <f>SUM(H21:H23)</f>
        <v>39112796.840000004</v>
      </c>
      <c r="I20" s="93">
        <f>SUM(I21:I23)</f>
        <v>14482704</v>
      </c>
      <c r="J20" s="93">
        <f>SUM(J21:J23)</f>
        <v>43258566.060000002</v>
      </c>
      <c r="K20" s="93">
        <f>SUM(K21:K23)</f>
        <v>15908269.890000001</v>
      </c>
    </row>
    <row r="21" spans="1:11" ht="12.75" customHeight="1" x14ac:dyDescent="0.2">
      <c r="A21" s="228" t="s">
        <v>105</v>
      </c>
      <c r="B21" s="228"/>
      <c r="C21" s="228"/>
      <c r="D21" s="228"/>
      <c r="E21" s="228"/>
      <c r="F21" s="228"/>
      <c r="G21" s="7">
        <v>14</v>
      </c>
      <c r="H21" s="94">
        <v>26697955.25</v>
      </c>
      <c r="I21" s="94">
        <v>10080245</v>
      </c>
      <c r="J21" s="94">
        <v>29862908.350000001</v>
      </c>
      <c r="K21" s="94">
        <v>11221639.699999999</v>
      </c>
    </row>
    <row r="22" spans="1:11" ht="12.75" customHeight="1" x14ac:dyDescent="0.2">
      <c r="A22" s="228" t="s">
        <v>106</v>
      </c>
      <c r="B22" s="228"/>
      <c r="C22" s="228"/>
      <c r="D22" s="228"/>
      <c r="E22" s="228"/>
      <c r="F22" s="228"/>
      <c r="G22" s="7">
        <v>15</v>
      </c>
      <c r="H22" s="94">
        <v>8429265.4499999993</v>
      </c>
      <c r="I22" s="94">
        <v>2971995</v>
      </c>
      <c r="J22" s="94">
        <v>9128096.3000000007</v>
      </c>
      <c r="K22" s="94">
        <v>3214430.75</v>
      </c>
    </row>
    <row r="23" spans="1:11" ht="12.75" customHeight="1" x14ac:dyDescent="0.2">
      <c r="A23" s="228" t="s">
        <v>107</v>
      </c>
      <c r="B23" s="228"/>
      <c r="C23" s="228"/>
      <c r="D23" s="228"/>
      <c r="E23" s="228"/>
      <c r="F23" s="228"/>
      <c r="G23" s="7">
        <v>16</v>
      </c>
      <c r="H23" s="94">
        <v>3985576.14</v>
      </c>
      <c r="I23" s="94">
        <v>1430464</v>
      </c>
      <c r="J23" s="94">
        <v>4267561.41</v>
      </c>
      <c r="K23" s="94">
        <v>1472199.44</v>
      </c>
    </row>
    <row r="24" spans="1:11" ht="12.75" customHeight="1" x14ac:dyDescent="0.2">
      <c r="A24" s="194" t="s">
        <v>108</v>
      </c>
      <c r="B24" s="194"/>
      <c r="C24" s="194"/>
      <c r="D24" s="194"/>
      <c r="E24" s="194"/>
      <c r="F24" s="194"/>
      <c r="G24" s="7">
        <v>17</v>
      </c>
      <c r="H24" s="94">
        <v>3457758.86</v>
      </c>
      <c r="I24" s="94">
        <v>1224965</v>
      </c>
      <c r="J24" s="94">
        <v>4322223.2300000004</v>
      </c>
      <c r="K24" s="94">
        <v>1579150.74</v>
      </c>
    </row>
    <row r="25" spans="1:11" ht="12.75" customHeight="1" x14ac:dyDescent="0.2">
      <c r="A25" s="194" t="s">
        <v>109</v>
      </c>
      <c r="B25" s="194"/>
      <c r="C25" s="194"/>
      <c r="D25" s="194"/>
      <c r="E25" s="194"/>
      <c r="F25" s="194"/>
      <c r="G25" s="7">
        <v>18</v>
      </c>
      <c r="H25" s="94">
        <v>4968276.0999999996</v>
      </c>
      <c r="I25" s="94">
        <v>1815786</v>
      </c>
      <c r="J25" s="94">
        <v>7048027.5999999996</v>
      </c>
      <c r="K25" s="94">
        <v>2183206.88</v>
      </c>
    </row>
    <row r="26" spans="1:11" ht="12.75" customHeight="1" x14ac:dyDescent="0.2">
      <c r="A26" s="198" t="s">
        <v>420</v>
      </c>
      <c r="B26" s="198"/>
      <c r="C26" s="198"/>
      <c r="D26" s="198"/>
      <c r="E26" s="198"/>
      <c r="F26" s="198"/>
      <c r="G26" s="8">
        <v>19</v>
      </c>
      <c r="H26" s="93">
        <f>H27+H28</f>
        <v>4593.92</v>
      </c>
      <c r="I26" s="93">
        <f>I27+I28</f>
        <v>-205</v>
      </c>
      <c r="J26" s="93">
        <f>J27+J28</f>
        <v>23</v>
      </c>
      <c r="K26" s="93">
        <f>K27+K28</f>
        <v>23</v>
      </c>
    </row>
    <row r="27" spans="1:11" ht="12.75" customHeight="1" x14ac:dyDescent="0.2">
      <c r="A27" s="228" t="s">
        <v>122</v>
      </c>
      <c r="B27" s="228"/>
      <c r="C27" s="228"/>
      <c r="D27" s="228"/>
      <c r="E27" s="228"/>
      <c r="F27" s="228"/>
      <c r="G27" s="7">
        <v>20</v>
      </c>
      <c r="H27" s="94">
        <v>0</v>
      </c>
      <c r="I27" s="94">
        <v>0</v>
      </c>
      <c r="J27" s="94">
        <v>0</v>
      </c>
      <c r="K27" s="94">
        <v>0</v>
      </c>
    </row>
    <row r="28" spans="1:11" ht="12.75" customHeight="1" x14ac:dyDescent="0.2">
      <c r="A28" s="228" t="s">
        <v>123</v>
      </c>
      <c r="B28" s="228"/>
      <c r="C28" s="228"/>
      <c r="D28" s="228"/>
      <c r="E28" s="228"/>
      <c r="F28" s="228"/>
      <c r="G28" s="7">
        <v>21</v>
      </c>
      <c r="H28" s="94">
        <v>4593.92</v>
      </c>
      <c r="I28" s="94">
        <v>-205</v>
      </c>
      <c r="J28" s="94">
        <v>23</v>
      </c>
      <c r="K28" s="94">
        <v>23</v>
      </c>
    </row>
    <row r="29" spans="1:11" ht="12.75" customHeight="1" x14ac:dyDescent="0.2">
      <c r="A29" s="198" t="s">
        <v>421</v>
      </c>
      <c r="B29" s="198"/>
      <c r="C29" s="198"/>
      <c r="D29" s="198"/>
      <c r="E29" s="198"/>
      <c r="F29" s="198"/>
      <c r="G29" s="8">
        <v>22</v>
      </c>
      <c r="H29" s="93">
        <f>SUM(H30:H35)</f>
        <v>729.39</v>
      </c>
      <c r="I29" s="93">
        <f>SUM(I30:I35)</f>
        <v>50</v>
      </c>
      <c r="J29" s="93">
        <f>SUM(J30:J35)</f>
        <v>30015</v>
      </c>
      <c r="K29" s="93">
        <f>SUM(K30:K35)</f>
        <v>30000</v>
      </c>
    </row>
    <row r="30" spans="1:11" ht="12.75" customHeight="1" x14ac:dyDescent="0.2">
      <c r="A30" s="228" t="s">
        <v>124</v>
      </c>
      <c r="B30" s="228"/>
      <c r="C30" s="228"/>
      <c r="D30" s="228"/>
      <c r="E30" s="228"/>
      <c r="F30" s="228"/>
      <c r="G30" s="7">
        <v>23</v>
      </c>
      <c r="H30" s="94">
        <v>0</v>
      </c>
      <c r="I30" s="94">
        <v>0</v>
      </c>
      <c r="J30" s="94">
        <v>0</v>
      </c>
      <c r="K30" s="94">
        <v>0</v>
      </c>
    </row>
    <row r="31" spans="1:11" ht="12.75" customHeight="1" x14ac:dyDescent="0.2">
      <c r="A31" s="228" t="s">
        <v>125</v>
      </c>
      <c r="B31" s="228"/>
      <c r="C31" s="228"/>
      <c r="D31" s="228"/>
      <c r="E31" s="228"/>
      <c r="F31" s="228"/>
      <c r="G31" s="7">
        <v>24</v>
      </c>
      <c r="H31" s="94">
        <v>0</v>
      </c>
      <c r="I31" s="94">
        <v>0</v>
      </c>
      <c r="J31" s="94">
        <v>0</v>
      </c>
      <c r="K31" s="94">
        <v>0</v>
      </c>
    </row>
    <row r="32" spans="1:11" ht="12.75" customHeight="1" x14ac:dyDescent="0.2">
      <c r="A32" s="228" t="s">
        <v>126</v>
      </c>
      <c r="B32" s="228"/>
      <c r="C32" s="228"/>
      <c r="D32" s="228"/>
      <c r="E32" s="228"/>
      <c r="F32" s="228"/>
      <c r="G32" s="7">
        <v>25</v>
      </c>
      <c r="H32" s="94">
        <v>729.39</v>
      </c>
      <c r="I32" s="94">
        <v>50</v>
      </c>
      <c r="J32" s="94">
        <v>30015</v>
      </c>
      <c r="K32" s="94">
        <v>30000</v>
      </c>
    </row>
    <row r="33" spans="1:11" ht="12.75" customHeight="1" x14ac:dyDescent="0.2">
      <c r="A33" s="228" t="s">
        <v>127</v>
      </c>
      <c r="B33" s="228"/>
      <c r="C33" s="228"/>
      <c r="D33" s="228"/>
      <c r="E33" s="228"/>
      <c r="F33" s="228"/>
      <c r="G33" s="7">
        <v>26</v>
      </c>
      <c r="H33" s="94">
        <v>0</v>
      </c>
      <c r="I33" s="94">
        <v>0</v>
      </c>
      <c r="J33" s="94">
        <v>0</v>
      </c>
      <c r="K33" s="94">
        <v>0</v>
      </c>
    </row>
    <row r="34" spans="1:11" ht="12.75" customHeight="1" x14ac:dyDescent="0.2">
      <c r="A34" s="228" t="s">
        <v>128</v>
      </c>
      <c r="B34" s="228"/>
      <c r="C34" s="228"/>
      <c r="D34" s="228"/>
      <c r="E34" s="228"/>
      <c r="F34" s="228"/>
      <c r="G34" s="7">
        <v>27</v>
      </c>
      <c r="H34" s="94">
        <v>0</v>
      </c>
      <c r="I34" s="94">
        <v>0</v>
      </c>
      <c r="J34" s="94">
        <v>0</v>
      </c>
      <c r="K34" s="94">
        <v>0</v>
      </c>
    </row>
    <row r="35" spans="1:11" ht="12.75" customHeight="1" x14ac:dyDescent="0.2">
      <c r="A35" s="228" t="s">
        <v>129</v>
      </c>
      <c r="B35" s="228"/>
      <c r="C35" s="228"/>
      <c r="D35" s="228"/>
      <c r="E35" s="228"/>
      <c r="F35" s="228"/>
      <c r="G35" s="7">
        <v>28</v>
      </c>
      <c r="H35" s="94">
        <v>0</v>
      </c>
      <c r="I35" s="94">
        <v>0</v>
      </c>
      <c r="J35" s="94">
        <v>0</v>
      </c>
      <c r="K35" s="94">
        <v>0</v>
      </c>
    </row>
    <row r="36" spans="1:11" ht="12.75" customHeight="1" x14ac:dyDescent="0.2">
      <c r="A36" s="194" t="s">
        <v>110</v>
      </c>
      <c r="B36" s="194"/>
      <c r="C36" s="194"/>
      <c r="D36" s="194"/>
      <c r="E36" s="194"/>
      <c r="F36" s="194"/>
      <c r="G36" s="7">
        <v>29</v>
      </c>
      <c r="H36" s="94">
        <v>14018932.48</v>
      </c>
      <c r="I36" s="94">
        <v>5424977</v>
      </c>
      <c r="J36" s="94">
        <v>17582627.670000002</v>
      </c>
      <c r="K36" s="94">
        <v>5766460.0199999996</v>
      </c>
    </row>
    <row r="37" spans="1:11" ht="12.75" customHeight="1" x14ac:dyDescent="0.2">
      <c r="A37" s="225" t="s">
        <v>350</v>
      </c>
      <c r="B37" s="225"/>
      <c r="C37" s="225"/>
      <c r="D37" s="225"/>
      <c r="E37" s="225"/>
      <c r="F37" s="225"/>
      <c r="G37" s="8">
        <v>30</v>
      </c>
      <c r="H37" s="93">
        <f>SUM(H38:H47)</f>
        <v>571602.92000000004</v>
      </c>
      <c r="I37" s="93">
        <f>SUM(I38:I47)</f>
        <v>282359</v>
      </c>
      <c r="J37" s="93">
        <f>SUM(J38:J47)</f>
        <v>392338.04</v>
      </c>
      <c r="K37" s="93">
        <f>SUM(K38:K47)</f>
        <v>66041.440000000002</v>
      </c>
    </row>
    <row r="38" spans="1:11" ht="12.75" customHeight="1" x14ac:dyDescent="0.2">
      <c r="A38" s="194" t="s">
        <v>130</v>
      </c>
      <c r="B38" s="194"/>
      <c r="C38" s="194"/>
      <c r="D38" s="194"/>
      <c r="E38" s="194"/>
      <c r="F38" s="194"/>
      <c r="G38" s="7">
        <v>31</v>
      </c>
      <c r="H38" s="94">
        <v>0</v>
      </c>
      <c r="I38" s="94">
        <v>0</v>
      </c>
      <c r="J38" s="94">
        <v>0</v>
      </c>
      <c r="K38" s="94">
        <v>0</v>
      </c>
    </row>
    <row r="39" spans="1:11" ht="25.15" customHeight="1" x14ac:dyDescent="0.2">
      <c r="A39" s="194" t="s">
        <v>131</v>
      </c>
      <c r="B39" s="194"/>
      <c r="C39" s="194"/>
      <c r="D39" s="194"/>
      <c r="E39" s="194"/>
      <c r="F39" s="194"/>
      <c r="G39" s="7">
        <v>32</v>
      </c>
      <c r="H39" s="94">
        <v>0</v>
      </c>
      <c r="I39" s="94">
        <v>0</v>
      </c>
      <c r="J39" s="94">
        <v>0</v>
      </c>
      <c r="K39" s="94">
        <v>0</v>
      </c>
    </row>
    <row r="40" spans="1:11" ht="25.15" customHeight="1" x14ac:dyDescent="0.2">
      <c r="A40" s="194" t="s">
        <v>132</v>
      </c>
      <c r="B40" s="194"/>
      <c r="C40" s="194"/>
      <c r="D40" s="194"/>
      <c r="E40" s="194"/>
      <c r="F40" s="194"/>
      <c r="G40" s="7">
        <v>33</v>
      </c>
      <c r="H40" s="94">
        <v>0</v>
      </c>
      <c r="I40" s="94">
        <v>0</v>
      </c>
      <c r="J40" s="94">
        <v>0</v>
      </c>
      <c r="K40" s="94">
        <v>0</v>
      </c>
    </row>
    <row r="41" spans="1:11" ht="25.15" customHeight="1" x14ac:dyDescent="0.2">
      <c r="A41" s="194" t="s">
        <v>133</v>
      </c>
      <c r="B41" s="194"/>
      <c r="C41" s="194"/>
      <c r="D41" s="194"/>
      <c r="E41" s="194"/>
      <c r="F41" s="194"/>
      <c r="G41" s="7">
        <v>34</v>
      </c>
      <c r="H41" s="94">
        <v>0</v>
      </c>
      <c r="I41" s="94">
        <v>0</v>
      </c>
      <c r="J41" s="94">
        <v>0</v>
      </c>
      <c r="K41" s="94">
        <v>0</v>
      </c>
    </row>
    <row r="42" spans="1:11" ht="25.15" customHeight="1" x14ac:dyDescent="0.2">
      <c r="A42" s="194" t="s">
        <v>134</v>
      </c>
      <c r="B42" s="194"/>
      <c r="C42" s="194"/>
      <c r="D42" s="194"/>
      <c r="E42" s="194"/>
      <c r="F42" s="194"/>
      <c r="G42" s="7">
        <v>35</v>
      </c>
      <c r="H42" s="94">
        <v>0</v>
      </c>
      <c r="I42" s="94">
        <v>0</v>
      </c>
      <c r="J42" s="94">
        <v>0</v>
      </c>
      <c r="K42" s="94">
        <v>0</v>
      </c>
    </row>
    <row r="43" spans="1:11" ht="12.75" customHeight="1" x14ac:dyDescent="0.2">
      <c r="A43" s="194" t="s">
        <v>135</v>
      </c>
      <c r="B43" s="194"/>
      <c r="C43" s="194"/>
      <c r="D43" s="194"/>
      <c r="E43" s="194"/>
      <c r="F43" s="194"/>
      <c r="G43" s="7">
        <v>36</v>
      </c>
      <c r="H43" s="94">
        <v>0</v>
      </c>
      <c r="I43" s="94">
        <v>0</v>
      </c>
      <c r="J43" s="94">
        <v>0</v>
      </c>
      <c r="K43" s="94">
        <v>0</v>
      </c>
    </row>
    <row r="44" spans="1:11" ht="12.75" customHeight="1" x14ac:dyDescent="0.2">
      <c r="A44" s="194" t="s">
        <v>136</v>
      </c>
      <c r="B44" s="194"/>
      <c r="C44" s="194"/>
      <c r="D44" s="194"/>
      <c r="E44" s="194"/>
      <c r="F44" s="194"/>
      <c r="G44" s="7">
        <v>37</v>
      </c>
      <c r="H44" s="94">
        <v>0</v>
      </c>
      <c r="I44" s="94">
        <v>0</v>
      </c>
      <c r="J44" s="94">
        <v>0</v>
      </c>
      <c r="K44" s="94">
        <v>0</v>
      </c>
    </row>
    <row r="45" spans="1:11" ht="12.75" customHeight="1" x14ac:dyDescent="0.2">
      <c r="A45" s="194" t="s">
        <v>137</v>
      </c>
      <c r="B45" s="194"/>
      <c r="C45" s="194"/>
      <c r="D45" s="194"/>
      <c r="E45" s="194"/>
      <c r="F45" s="194"/>
      <c r="G45" s="7">
        <v>38</v>
      </c>
      <c r="H45" s="94">
        <v>285186.23</v>
      </c>
      <c r="I45" s="94">
        <v>54266</v>
      </c>
      <c r="J45" s="94">
        <v>371555.97</v>
      </c>
      <c r="K45" s="94">
        <v>56174.74</v>
      </c>
    </row>
    <row r="46" spans="1:11" ht="12.75" customHeight="1" x14ac:dyDescent="0.2">
      <c r="A46" s="194" t="s">
        <v>138</v>
      </c>
      <c r="B46" s="194"/>
      <c r="C46" s="194"/>
      <c r="D46" s="194"/>
      <c r="E46" s="194"/>
      <c r="F46" s="194"/>
      <c r="G46" s="7">
        <v>39</v>
      </c>
      <c r="H46" s="94">
        <v>0</v>
      </c>
      <c r="I46" s="94">
        <v>0</v>
      </c>
      <c r="J46" s="94">
        <v>0</v>
      </c>
      <c r="K46" s="94">
        <v>0</v>
      </c>
    </row>
    <row r="47" spans="1:11" ht="12.75" customHeight="1" x14ac:dyDescent="0.2">
      <c r="A47" s="194" t="s">
        <v>139</v>
      </c>
      <c r="B47" s="194"/>
      <c r="C47" s="194"/>
      <c r="D47" s="194"/>
      <c r="E47" s="194"/>
      <c r="F47" s="194"/>
      <c r="G47" s="7">
        <v>40</v>
      </c>
      <c r="H47" s="94">
        <v>286416.69</v>
      </c>
      <c r="I47" s="94">
        <v>228093</v>
      </c>
      <c r="J47" s="94">
        <v>20782.07</v>
      </c>
      <c r="K47" s="94">
        <v>9866.7000000000007</v>
      </c>
    </row>
    <row r="48" spans="1:11" ht="12.75" customHeight="1" x14ac:dyDescent="0.2">
      <c r="A48" s="225" t="s">
        <v>351</v>
      </c>
      <c r="B48" s="225"/>
      <c r="C48" s="225"/>
      <c r="D48" s="225"/>
      <c r="E48" s="225"/>
      <c r="F48" s="225"/>
      <c r="G48" s="8">
        <v>41</v>
      </c>
      <c r="H48" s="93">
        <f>SUM(H49:H55)</f>
        <v>910250.85</v>
      </c>
      <c r="I48" s="93">
        <f>SUM(I49:I55)</f>
        <v>176739</v>
      </c>
      <c r="J48" s="93">
        <f>SUM(J49:J55)</f>
        <v>607736.1</v>
      </c>
      <c r="K48" s="93">
        <f>SUM(K49:K55)</f>
        <v>307571.67</v>
      </c>
    </row>
    <row r="49" spans="1:11" ht="25.15" customHeight="1" x14ac:dyDescent="0.2">
      <c r="A49" s="194" t="s">
        <v>140</v>
      </c>
      <c r="B49" s="194"/>
      <c r="C49" s="194"/>
      <c r="D49" s="194"/>
      <c r="E49" s="194"/>
      <c r="F49" s="194"/>
      <c r="G49" s="7">
        <v>42</v>
      </c>
      <c r="H49" s="94">
        <v>0</v>
      </c>
      <c r="I49" s="94">
        <v>0</v>
      </c>
      <c r="J49" s="94">
        <v>0</v>
      </c>
      <c r="K49" s="94">
        <v>0</v>
      </c>
    </row>
    <row r="50" spans="1:11" ht="12.75" customHeight="1" x14ac:dyDescent="0.2">
      <c r="A50" s="218" t="s">
        <v>141</v>
      </c>
      <c r="B50" s="218"/>
      <c r="C50" s="218"/>
      <c r="D50" s="218"/>
      <c r="E50" s="218"/>
      <c r="F50" s="218"/>
      <c r="G50" s="7">
        <v>43</v>
      </c>
      <c r="H50" s="94">
        <v>0</v>
      </c>
      <c r="I50" s="94">
        <v>0</v>
      </c>
      <c r="J50" s="94">
        <v>0</v>
      </c>
      <c r="K50" s="94">
        <v>0</v>
      </c>
    </row>
    <row r="51" spans="1:11" ht="12.75" customHeight="1" x14ac:dyDescent="0.2">
      <c r="A51" s="218" t="s">
        <v>142</v>
      </c>
      <c r="B51" s="218"/>
      <c r="C51" s="218"/>
      <c r="D51" s="218"/>
      <c r="E51" s="218"/>
      <c r="F51" s="218"/>
      <c r="G51" s="7">
        <v>44</v>
      </c>
      <c r="H51" s="94">
        <v>575210.07999999996</v>
      </c>
      <c r="I51" s="94">
        <v>201704</v>
      </c>
      <c r="J51" s="94">
        <v>398630.91</v>
      </c>
      <c r="K51" s="94">
        <v>149984.32999999999</v>
      </c>
    </row>
    <row r="52" spans="1:11" ht="12.75" customHeight="1" x14ac:dyDescent="0.2">
      <c r="A52" s="218" t="s">
        <v>143</v>
      </c>
      <c r="B52" s="218"/>
      <c r="C52" s="218"/>
      <c r="D52" s="218"/>
      <c r="E52" s="218"/>
      <c r="F52" s="218"/>
      <c r="G52" s="7">
        <v>45</v>
      </c>
      <c r="H52" s="94">
        <v>105840.04</v>
      </c>
      <c r="I52" s="94">
        <v>-83516</v>
      </c>
      <c r="J52" s="94">
        <v>-271826.18</v>
      </c>
      <c r="K52" s="94">
        <v>-271719.07</v>
      </c>
    </row>
    <row r="53" spans="1:11" ht="12.75" customHeight="1" x14ac:dyDescent="0.2">
      <c r="A53" s="218" t="s">
        <v>144</v>
      </c>
      <c r="B53" s="218"/>
      <c r="C53" s="218"/>
      <c r="D53" s="218"/>
      <c r="E53" s="218"/>
      <c r="F53" s="218"/>
      <c r="G53" s="7">
        <v>46</v>
      </c>
      <c r="H53" s="94">
        <v>0</v>
      </c>
      <c r="I53" s="94">
        <v>0</v>
      </c>
      <c r="J53" s="94">
        <v>0</v>
      </c>
      <c r="K53" s="94">
        <v>0</v>
      </c>
    </row>
    <row r="54" spans="1:11" ht="12.75" customHeight="1" x14ac:dyDescent="0.2">
      <c r="A54" s="218" t="s">
        <v>145</v>
      </c>
      <c r="B54" s="218"/>
      <c r="C54" s="218"/>
      <c r="D54" s="218"/>
      <c r="E54" s="218"/>
      <c r="F54" s="218"/>
      <c r="G54" s="7">
        <v>47</v>
      </c>
      <c r="H54" s="94">
        <v>0</v>
      </c>
      <c r="I54" s="94">
        <v>0</v>
      </c>
      <c r="J54" s="94">
        <v>0</v>
      </c>
      <c r="K54" s="94">
        <v>0</v>
      </c>
    </row>
    <row r="55" spans="1:11" ht="12.75" customHeight="1" x14ac:dyDescent="0.2">
      <c r="A55" s="218" t="s">
        <v>146</v>
      </c>
      <c r="B55" s="218"/>
      <c r="C55" s="218"/>
      <c r="D55" s="218"/>
      <c r="E55" s="218"/>
      <c r="F55" s="218"/>
      <c r="G55" s="7">
        <v>48</v>
      </c>
      <c r="H55" s="94">
        <v>229200.73</v>
      </c>
      <c r="I55" s="94">
        <v>58551</v>
      </c>
      <c r="J55" s="94">
        <v>480931.37</v>
      </c>
      <c r="K55" s="94">
        <v>429306.41</v>
      </c>
    </row>
    <row r="56" spans="1:11" ht="22.15" customHeight="1" x14ac:dyDescent="0.2">
      <c r="A56" s="227" t="s">
        <v>147</v>
      </c>
      <c r="B56" s="227"/>
      <c r="C56" s="227"/>
      <c r="D56" s="227"/>
      <c r="E56" s="227"/>
      <c r="F56" s="227"/>
      <c r="G56" s="7">
        <v>49</v>
      </c>
      <c r="H56" s="94">
        <v>0</v>
      </c>
      <c r="I56" s="94">
        <v>0</v>
      </c>
      <c r="J56" s="94">
        <v>0</v>
      </c>
      <c r="K56" s="94">
        <v>0</v>
      </c>
    </row>
    <row r="57" spans="1:11" ht="12.75" customHeight="1" x14ac:dyDescent="0.2">
      <c r="A57" s="227" t="s">
        <v>148</v>
      </c>
      <c r="B57" s="227"/>
      <c r="C57" s="227"/>
      <c r="D57" s="227"/>
      <c r="E57" s="227"/>
      <c r="F57" s="227"/>
      <c r="G57" s="7">
        <v>50</v>
      </c>
      <c r="H57" s="94">
        <v>0</v>
      </c>
      <c r="I57" s="94">
        <v>0</v>
      </c>
      <c r="J57" s="94">
        <v>0</v>
      </c>
      <c r="K57" s="94">
        <v>0</v>
      </c>
    </row>
    <row r="58" spans="1:11" ht="24.6" customHeight="1" x14ac:dyDescent="0.2">
      <c r="A58" s="227" t="s">
        <v>149</v>
      </c>
      <c r="B58" s="227"/>
      <c r="C58" s="227"/>
      <c r="D58" s="227"/>
      <c r="E58" s="227"/>
      <c r="F58" s="227"/>
      <c r="G58" s="7">
        <v>51</v>
      </c>
      <c r="H58" s="94">
        <v>0</v>
      </c>
      <c r="I58" s="94">
        <v>0</v>
      </c>
      <c r="J58" s="94">
        <v>0</v>
      </c>
      <c r="K58" s="94">
        <v>0</v>
      </c>
    </row>
    <row r="59" spans="1:11" ht="12.75" customHeight="1" x14ac:dyDescent="0.2">
      <c r="A59" s="227" t="s">
        <v>150</v>
      </c>
      <c r="B59" s="227"/>
      <c r="C59" s="227"/>
      <c r="D59" s="227"/>
      <c r="E59" s="227"/>
      <c r="F59" s="227"/>
      <c r="G59" s="7">
        <v>52</v>
      </c>
      <c r="H59" s="94">
        <v>0</v>
      </c>
      <c r="I59" s="94">
        <v>0</v>
      </c>
      <c r="J59" s="94">
        <v>0</v>
      </c>
      <c r="K59" s="94">
        <v>0</v>
      </c>
    </row>
    <row r="60" spans="1:11" ht="12.75" customHeight="1" x14ac:dyDescent="0.2">
      <c r="A60" s="225" t="s">
        <v>352</v>
      </c>
      <c r="B60" s="225"/>
      <c r="C60" s="225"/>
      <c r="D60" s="225"/>
      <c r="E60" s="225"/>
      <c r="F60" s="225"/>
      <c r="G60" s="8">
        <v>53</v>
      </c>
      <c r="H60" s="93">
        <f>H8+H37+H56+H57</f>
        <v>202957778.30000001</v>
      </c>
      <c r="I60" s="93">
        <f t="shared" ref="I60:K60" si="0">I8+I37+I56+I57</f>
        <v>67099638</v>
      </c>
      <c r="J60" s="93">
        <f t="shared" si="0"/>
        <v>222439208.31999999</v>
      </c>
      <c r="K60" s="93">
        <f t="shared" si="0"/>
        <v>78444950.560000002</v>
      </c>
    </row>
    <row r="61" spans="1:11" ht="12.75" customHeight="1" x14ac:dyDescent="0.2">
      <c r="A61" s="225" t="s">
        <v>353</v>
      </c>
      <c r="B61" s="225"/>
      <c r="C61" s="225"/>
      <c r="D61" s="225"/>
      <c r="E61" s="225"/>
      <c r="F61" s="225"/>
      <c r="G61" s="8">
        <v>54</v>
      </c>
      <c r="H61" s="93">
        <f>H14+H48+H58+H59</f>
        <v>189603914.19999999</v>
      </c>
      <c r="I61" s="93">
        <f t="shared" ref="I61:K61" si="1">I14+I48+I58+I59</f>
        <v>62206628</v>
      </c>
      <c r="J61" s="93">
        <f t="shared" si="1"/>
        <v>201213124.25999999</v>
      </c>
      <c r="K61" s="93">
        <f t="shared" si="1"/>
        <v>72354627.549999997</v>
      </c>
    </row>
    <row r="62" spans="1:11" ht="12.75" customHeight="1" x14ac:dyDescent="0.2">
      <c r="A62" s="225" t="s">
        <v>354</v>
      </c>
      <c r="B62" s="225"/>
      <c r="C62" s="225"/>
      <c r="D62" s="225"/>
      <c r="E62" s="225"/>
      <c r="F62" s="225"/>
      <c r="G62" s="8">
        <v>55</v>
      </c>
      <c r="H62" s="93">
        <f>H60-H61</f>
        <v>13353864.1</v>
      </c>
      <c r="I62" s="93">
        <f t="shared" ref="I62:K62" si="2">I60-I61</f>
        <v>4893010</v>
      </c>
      <c r="J62" s="93">
        <f t="shared" si="2"/>
        <v>21226084.059999999</v>
      </c>
      <c r="K62" s="93">
        <f t="shared" si="2"/>
        <v>6090323.0099999998</v>
      </c>
    </row>
    <row r="63" spans="1:11" ht="12.75" customHeight="1" x14ac:dyDescent="0.2">
      <c r="A63" s="226" t="s">
        <v>355</v>
      </c>
      <c r="B63" s="226"/>
      <c r="C63" s="226"/>
      <c r="D63" s="226"/>
      <c r="E63" s="226"/>
      <c r="F63" s="226"/>
      <c r="G63" s="8">
        <v>56</v>
      </c>
      <c r="H63" s="93">
        <f>+IF((H60-H61)&gt;0,(H60-H61),0)</f>
        <v>13353864.1</v>
      </c>
      <c r="I63" s="93">
        <f t="shared" ref="I63:K63" si="3">+IF((I60-I61)&gt;0,(I60-I61),0)</f>
        <v>4893010</v>
      </c>
      <c r="J63" s="93">
        <f t="shared" si="3"/>
        <v>21226084.059999999</v>
      </c>
      <c r="K63" s="93">
        <f t="shared" si="3"/>
        <v>6090323.0099999998</v>
      </c>
    </row>
    <row r="64" spans="1:11" ht="12.75" customHeight="1" x14ac:dyDescent="0.2">
      <c r="A64" s="226" t="s">
        <v>356</v>
      </c>
      <c r="B64" s="226"/>
      <c r="C64" s="226"/>
      <c r="D64" s="226"/>
      <c r="E64" s="226"/>
      <c r="F64" s="226"/>
      <c r="G64" s="8">
        <v>57</v>
      </c>
      <c r="H64" s="93">
        <f>+IF((H60-H61)&lt;0,(H60-H61),0)</f>
        <v>0</v>
      </c>
      <c r="I64" s="93">
        <f t="shared" ref="I64:K64" si="4">+IF((I60-I61)&lt;0,(I60-I61),0)</f>
        <v>0</v>
      </c>
      <c r="J64" s="93">
        <f t="shared" si="4"/>
        <v>0</v>
      </c>
      <c r="K64" s="93">
        <f t="shared" si="4"/>
        <v>0</v>
      </c>
    </row>
    <row r="65" spans="1:11" ht="12.75" customHeight="1" x14ac:dyDescent="0.2">
      <c r="A65" s="227" t="s">
        <v>111</v>
      </c>
      <c r="B65" s="227"/>
      <c r="C65" s="227"/>
      <c r="D65" s="227"/>
      <c r="E65" s="227"/>
      <c r="F65" s="227"/>
      <c r="G65" s="7">
        <v>58</v>
      </c>
      <c r="H65" s="94">
        <v>113267.52</v>
      </c>
      <c r="I65" s="94">
        <v>30377</v>
      </c>
      <c r="J65" s="94">
        <v>229052.33</v>
      </c>
      <c r="K65" s="94">
        <v>81674.8</v>
      </c>
    </row>
    <row r="66" spans="1:11" ht="12.75" customHeight="1" x14ac:dyDescent="0.2">
      <c r="A66" s="225" t="s">
        <v>357</v>
      </c>
      <c r="B66" s="225"/>
      <c r="C66" s="225"/>
      <c r="D66" s="225"/>
      <c r="E66" s="225"/>
      <c r="F66" s="225"/>
      <c r="G66" s="8">
        <v>59</v>
      </c>
      <c r="H66" s="93">
        <f>H62-H65</f>
        <v>13240596.58</v>
      </c>
      <c r="I66" s="93">
        <f t="shared" ref="I66:K66" si="5">I62-I65</f>
        <v>4862633</v>
      </c>
      <c r="J66" s="93">
        <f t="shared" si="5"/>
        <v>20997031.73</v>
      </c>
      <c r="K66" s="93">
        <f t="shared" si="5"/>
        <v>6008648.21</v>
      </c>
    </row>
    <row r="67" spans="1:11" ht="12.75" customHeight="1" x14ac:dyDescent="0.2">
      <c r="A67" s="226" t="s">
        <v>358</v>
      </c>
      <c r="B67" s="226"/>
      <c r="C67" s="226"/>
      <c r="D67" s="226"/>
      <c r="E67" s="226"/>
      <c r="F67" s="226"/>
      <c r="G67" s="8">
        <v>60</v>
      </c>
      <c r="H67" s="93">
        <f>+IF((H62-H65)&gt;0,(H62-H65),0)</f>
        <v>13240596.58</v>
      </c>
      <c r="I67" s="93">
        <f t="shared" ref="I67:K67" si="6">+IF((I62-I65)&gt;0,(I62-I65),0)</f>
        <v>4862633</v>
      </c>
      <c r="J67" s="93">
        <f t="shared" si="6"/>
        <v>20997031.73</v>
      </c>
      <c r="K67" s="93">
        <f t="shared" si="6"/>
        <v>6008648.21</v>
      </c>
    </row>
    <row r="68" spans="1:11" ht="12.75" customHeight="1" x14ac:dyDescent="0.2">
      <c r="A68" s="226" t="s">
        <v>359</v>
      </c>
      <c r="B68" s="226"/>
      <c r="C68" s="226"/>
      <c r="D68" s="226"/>
      <c r="E68" s="226"/>
      <c r="F68" s="226"/>
      <c r="G68" s="8">
        <v>61</v>
      </c>
      <c r="H68" s="93">
        <f>+IF((H62-H65)&lt;0,(H62-H65),0)</f>
        <v>0</v>
      </c>
      <c r="I68" s="93">
        <f t="shared" ref="I68:K68" si="7">+IF((I62-I65)&lt;0,(I62-I65),0)</f>
        <v>0</v>
      </c>
      <c r="J68" s="93">
        <f t="shared" si="7"/>
        <v>0</v>
      </c>
      <c r="K68" s="93">
        <f t="shared" si="7"/>
        <v>0</v>
      </c>
    </row>
    <row r="69" spans="1:11" x14ac:dyDescent="0.2">
      <c r="A69" s="219" t="s">
        <v>151</v>
      </c>
      <c r="B69" s="219"/>
      <c r="C69" s="219"/>
      <c r="D69" s="219"/>
      <c r="E69" s="219"/>
      <c r="F69" s="219"/>
      <c r="G69" s="220"/>
      <c r="H69" s="220"/>
      <c r="I69" s="220"/>
      <c r="J69" s="221"/>
      <c r="K69" s="221"/>
    </row>
    <row r="70" spans="1:11" ht="22.15" customHeight="1" x14ac:dyDescent="0.2">
      <c r="A70" s="225" t="s">
        <v>360</v>
      </c>
      <c r="B70" s="225"/>
      <c r="C70" s="225"/>
      <c r="D70" s="225"/>
      <c r="E70" s="225"/>
      <c r="F70" s="225"/>
      <c r="G70" s="8">
        <v>62</v>
      </c>
      <c r="H70" s="93">
        <f>H71-H72</f>
        <v>0</v>
      </c>
      <c r="I70" s="93">
        <f>I71-I72</f>
        <v>0</v>
      </c>
      <c r="J70" s="93">
        <f>J71-J72</f>
        <v>0</v>
      </c>
      <c r="K70" s="93">
        <f>K71-K72</f>
        <v>0</v>
      </c>
    </row>
    <row r="71" spans="1:11" ht="12.75" customHeight="1" x14ac:dyDescent="0.2">
      <c r="A71" s="218" t="s">
        <v>152</v>
      </c>
      <c r="B71" s="218"/>
      <c r="C71" s="218"/>
      <c r="D71" s="218"/>
      <c r="E71" s="218"/>
      <c r="F71" s="218"/>
      <c r="G71" s="7">
        <v>63</v>
      </c>
      <c r="H71" s="94">
        <v>0</v>
      </c>
      <c r="I71" s="94">
        <v>0</v>
      </c>
      <c r="J71" s="94">
        <v>0</v>
      </c>
      <c r="K71" s="94">
        <f t="shared" ref="K71:K73" si="8">+J71</f>
        <v>0</v>
      </c>
    </row>
    <row r="72" spans="1:11" ht="12.75" customHeight="1" x14ac:dyDescent="0.2">
      <c r="A72" s="218" t="s">
        <v>153</v>
      </c>
      <c r="B72" s="218"/>
      <c r="C72" s="218"/>
      <c r="D72" s="218"/>
      <c r="E72" s="218"/>
      <c r="F72" s="218"/>
      <c r="G72" s="7">
        <v>64</v>
      </c>
      <c r="H72" s="94">
        <v>0</v>
      </c>
      <c r="I72" s="94">
        <v>0</v>
      </c>
      <c r="J72" s="94">
        <v>0</v>
      </c>
      <c r="K72" s="94">
        <f t="shared" si="8"/>
        <v>0</v>
      </c>
    </row>
    <row r="73" spans="1:11" ht="12.75" customHeight="1" x14ac:dyDescent="0.2">
      <c r="A73" s="227" t="s">
        <v>154</v>
      </c>
      <c r="B73" s="227"/>
      <c r="C73" s="227"/>
      <c r="D73" s="227"/>
      <c r="E73" s="227"/>
      <c r="F73" s="227"/>
      <c r="G73" s="7">
        <v>65</v>
      </c>
      <c r="H73" s="94">
        <v>0</v>
      </c>
      <c r="I73" s="94">
        <v>0</v>
      </c>
      <c r="J73" s="94">
        <v>0</v>
      </c>
      <c r="K73" s="94">
        <f t="shared" si="8"/>
        <v>0</v>
      </c>
    </row>
    <row r="74" spans="1:11" ht="12.75" customHeight="1" x14ac:dyDescent="0.2">
      <c r="A74" s="226" t="s">
        <v>361</v>
      </c>
      <c r="B74" s="226"/>
      <c r="C74" s="226"/>
      <c r="D74" s="226"/>
      <c r="E74" s="226"/>
      <c r="F74" s="226"/>
      <c r="G74" s="8">
        <v>66</v>
      </c>
      <c r="H74" s="95">
        <v>0</v>
      </c>
      <c r="I74" s="95">
        <v>0</v>
      </c>
      <c r="J74" s="95">
        <v>0</v>
      </c>
      <c r="K74" s="95">
        <v>0</v>
      </c>
    </row>
    <row r="75" spans="1:11" ht="12.75" customHeight="1" x14ac:dyDescent="0.2">
      <c r="A75" s="226" t="s">
        <v>362</v>
      </c>
      <c r="B75" s="226"/>
      <c r="C75" s="226"/>
      <c r="D75" s="226"/>
      <c r="E75" s="226"/>
      <c r="F75" s="226"/>
      <c r="G75" s="8">
        <v>67</v>
      </c>
      <c r="H75" s="95">
        <v>0</v>
      </c>
      <c r="I75" s="95">
        <v>0</v>
      </c>
      <c r="J75" s="95">
        <v>0</v>
      </c>
      <c r="K75" s="95">
        <v>0</v>
      </c>
    </row>
    <row r="76" spans="1:11" x14ac:dyDescent="0.2">
      <c r="A76" s="219" t="s">
        <v>155</v>
      </c>
      <c r="B76" s="219"/>
      <c r="C76" s="219"/>
      <c r="D76" s="219"/>
      <c r="E76" s="219"/>
      <c r="F76" s="219"/>
      <c r="G76" s="220"/>
      <c r="H76" s="220"/>
      <c r="I76" s="220"/>
      <c r="J76" s="221"/>
      <c r="K76" s="221"/>
    </row>
    <row r="77" spans="1:11" ht="12.75" customHeight="1" x14ac:dyDescent="0.2">
      <c r="A77" s="225" t="s">
        <v>363</v>
      </c>
      <c r="B77" s="225"/>
      <c r="C77" s="225"/>
      <c r="D77" s="225"/>
      <c r="E77" s="225"/>
      <c r="F77" s="225"/>
      <c r="G77" s="8">
        <v>68</v>
      </c>
      <c r="H77" s="95">
        <v>0</v>
      </c>
      <c r="I77" s="95">
        <v>0</v>
      </c>
      <c r="J77" s="95">
        <v>0</v>
      </c>
      <c r="K77" s="95">
        <v>0</v>
      </c>
    </row>
    <row r="78" spans="1:11" ht="12.75" customHeight="1" x14ac:dyDescent="0.2">
      <c r="A78" s="224" t="s">
        <v>364</v>
      </c>
      <c r="B78" s="224"/>
      <c r="C78" s="224"/>
      <c r="D78" s="224"/>
      <c r="E78" s="224"/>
      <c r="F78" s="224"/>
      <c r="G78" s="20">
        <v>69</v>
      </c>
      <c r="H78" s="96">
        <v>0</v>
      </c>
      <c r="I78" s="96">
        <v>0</v>
      </c>
      <c r="J78" s="96">
        <v>0</v>
      </c>
      <c r="K78" s="96">
        <f t="shared" ref="K78:K79" si="9">+J78</f>
        <v>0</v>
      </c>
    </row>
    <row r="79" spans="1:11" ht="12.75" customHeight="1" x14ac:dyDescent="0.2">
      <c r="A79" s="224" t="s">
        <v>365</v>
      </c>
      <c r="B79" s="224"/>
      <c r="C79" s="224"/>
      <c r="D79" s="224"/>
      <c r="E79" s="224"/>
      <c r="F79" s="224"/>
      <c r="G79" s="20">
        <v>70</v>
      </c>
      <c r="H79" s="96">
        <v>0</v>
      </c>
      <c r="I79" s="96">
        <v>0</v>
      </c>
      <c r="J79" s="96">
        <v>0</v>
      </c>
      <c r="K79" s="96">
        <f t="shared" si="9"/>
        <v>0</v>
      </c>
    </row>
    <row r="80" spans="1:11" ht="12.75" customHeight="1" x14ac:dyDescent="0.2">
      <c r="A80" s="225" t="s">
        <v>366</v>
      </c>
      <c r="B80" s="225"/>
      <c r="C80" s="225"/>
      <c r="D80" s="225"/>
      <c r="E80" s="225"/>
      <c r="F80" s="225"/>
      <c r="G80" s="8">
        <v>71</v>
      </c>
      <c r="H80" s="95">
        <v>0</v>
      </c>
      <c r="I80" s="95">
        <v>0</v>
      </c>
      <c r="J80" s="95">
        <v>0</v>
      </c>
      <c r="K80" s="95">
        <v>0</v>
      </c>
    </row>
    <row r="81" spans="1:11" ht="12.75" customHeight="1" x14ac:dyDescent="0.2">
      <c r="A81" s="225" t="s">
        <v>367</v>
      </c>
      <c r="B81" s="225"/>
      <c r="C81" s="225"/>
      <c r="D81" s="225"/>
      <c r="E81" s="225"/>
      <c r="F81" s="225"/>
      <c r="G81" s="8">
        <v>72</v>
      </c>
      <c r="H81" s="95">
        <v>0</v>
      </c>
      <c r="I81" s="95">
        <v>0</v>
      </c>
      <c r="J81" s="95">
        <v>0</v>
      </c>
      <c r="K81" s="95">
        <v>0</v>
      </c>
    </row>
    <row r="82" spans="1:11" ht="12.75" customHeight="1" x14ac:dyDescent="0.2">
      <c r="A82" s="226" t="s">
        <v>368</v>
      </c>
      <c r="B82" s="226"/>
      <c r="C82" s="226"/>
      <c r="D82" s="226"/>
      <c r="E82" s="226"/>
      <c r="F82" s="226"/>
      <c r="G82" s="8">
        <v>73</v>
      </c>
      <c r="H82" s="95">
        <v>0</v>
      </c>
      <c r="I82" s="95">
        <v>0</v>
      </c>
      <c r="J82" s="95">
        <v>0</v>
      </c>
      <c r="K82" s="95">
        <v>0</v>
      </c>
    </row>
    <row r="83" spans="1:11" ht="12.75" customHeight="1" x14ac:dyDescent="0.2">
      <c r="A83" s="226" t="s">
        <v>369</v>
      </c>
      <c r="B83" s="226"/>
      <c r="C83" s="226"/>
      <c r="D83" s="226"/>
      <c r="E83" s="226"/>
      <c r="F83" s="226"/>
      <c r="G83" s="8">
        <v>74</v>
      </c>
      <c r="H83" s="95">
        <v>0</v>
      </c>
      <c r="I83" s="95">
        <v>0</v>
      </c>
      <c r="J83" s="95">
        <v>0</v>
      </c>
      <c r="K83" s="95">
        <v>0</v>
      </c>
    </row>
    <row r="84" spans="1:11" x14ac:dyDescent="0.2">
      <c r="A84" s="219" t="s">
        <v>112</v>
      </c>
      <c r="B84" s="219"/>
      <c r="C84" s="219"/>
      <c r="D84" s="219"/>
      <c r="E84" s="219"/>
      <c r="F84" s="219"/>
      <c r="G84" s="220"/>
      <c r="H84" s="220"/>
      <c r="I84" s="220"/>
      <c r="J84" s="221"/>
      <c r="K84" s="221"/>
    </row>
    <row r="85" spans="1:11" ht="12.75" customHeight="1" x14ac:dyDescent="0.2">
      <c r="A85" s="214" t="s">
        <v>370</v>
      </c>
      <c r="B85" s="214"/>
      <c r="C85" s="214"/>
      <c r="D85" s="214"/>
      <c r="E85" s="214"/>
      <c r="F85" s="214"/>
      <c r="G85" s="8">
        <v>75</v>
      </c>
      <c r="H85" s="97">
        <f>H86+H87</f>
        <v>13240596.58</v>
      </c>
      <c r="I85" s="97">
        <f>I86+I87</f>
        <v>4862633</v>
      </c>
      <c r="J85" s="97">
        <f>J86+J87</f>
        <v>20997031.73</v>
      </c>
      <c r="K85" s="97">
        <f>K86+K87</f>
        <v>6008648.21</v>
      </c>
    </row>
    <row r="86" spans="1:11" ht="12.75" customHeight="1" x14ac:dyDescent="0.2">
      <c r="A86" s="215" t="s">
        <v>156</v>
      </c>
      <c r="B86" s="215"/>
      <c r="C86" s="215"/>
      <c r="D86" s="215"/>
      <c r="E86" s="215"/>
      <c r="F86" s="215"/>
      <c r="G86" s="7">
        <v>76</v>
      </c>
      <c r="H86" s="98">
        <v>13240596.58</v>
      </c>
      <c r="I86" s="98">
        <v>4862633</v>
      </c>
      <c r="J86" s="98">
        <f>+J66</f>
        <v>20997031.73</v>
      </c>
      <c r="K86" s="98">
        <f>+K66</f>
        <v>6008648.21</v>
      </c>
    </row>
    <row r="87" spans="1:11" ht="12.75" customHeight="1" x14ac:dyDescent="0.2">
      <c r="A87" s="215" t="s">
        <v>157</v>
      </c>
      <c r="B87" s="215"/>
      <c r="C87" s="215"/>
      <c r="D87" s="215"/>
      <c r="E87" s="215"/>
      <c r="F87" s="215"/>
      <c r="G87" s="7">
        <v>77</v>
      </c>
      <c r="H87" s="98">
        <v>0</v>
      </c>
      <c r="I87" s="98">
        <v>0</v>
      </c>
      <c r="J87" s="98">
        <v>0</v>
      </c>
      <c r="K87" s="98">
        <v>0</v>
      </c>
    </row>
    <row r="88" spans="1:11" x14ac:dyDescent="0.2">
      <c r="A88" s="222" t="s">
        <v>114</v>
      </c>
      <c r="B88" s="222"/>
      <c r="C88" s="222"/>
      <c r="D88" s="222"/>
      <c r="E88" s="222"/>
      <c r="F88" s="222"/>
      <c r="G88" s="223"/>
      <c r="H88" s="223"/>
      <c r="I88" s="223"/>
      <c r="J88" s="221"/>
      <c r="K88" s="221"/>
    </row>
    <row r="89" spans="1:11" ht="12.75" customHeight="1" x14ac:dyDescent="0.2">
      <c r="A89" s="195" t="s">
        <v>158</v>
      </c>
      <c r="B89" s="195"/>
      <c r="C89" s="195"/>
      <c r="D89" s="195"/>
      <c r="E89" s="195"/>
      <c r="F89" s="195"/>
      <c r="G89" s="7">
        <v>78</v>
      </c>
      <c r="H89" s="98">
        <v>13240596.58</v>
      </c>
      <c r="I89" s="98">
        <v>4862633</v>
      </c>
      <c r="J89" s="98">
        <f>+J86</f>
        <v>20997031.73</v>
      </c>
      <c r="K89" s="98">
        <f>+K86</f>
        <v>6008648.21</v>
      </c>
    </row>
    <row r="90" spans="1:11" ht="24" customHeight="1" x14ac:dyDescent="0.2">
      <c r="A90" s="196" t="s">
        <v>417</v>
      </c>
      <c r="B90" s="196"/>
      <c r="C90" s="196"/>
      <c r="D90" s="196"/>
      <c r="E90" s="196"/>
      <c r="F90" s="196"/>
      <c r="G90" s="8">
        <v>79</v>
      </c>
      <c r="H90" s="99">
        <f>H91+H98</f>
        <v>-110908</v>
      </c>
      <c r="I90" s="99">
        <f>I91+I98</f>
        <v>-37200</v>
      </c>
      <c r="J90" s="99">
        <f t="shared" ref="J90:K90" si="10">J91+J98</f>
        <v>-9806.8700000000008</v>
      </c>
      <c r="K90" s="99">
        <f t="shared" si="10"/>
        <v>92030.8</v>
      </c>
    </row>
    <row r="91" spans="1:11" ht="24" customHeight="1" x14ac:dyDescent="0.2">
      <c r="A91" s="216" t="s">
        <v>422</v>
      </c>
      <c r="B91" s="216"/>
      <c r="C91" s="216"/>
      <c r="D91" s="216"/>
      <c r="E91" s="216"/>
      <c r="F91" s="216"/>
      <c r="G91" s="8">
        <v>80</v>
      </c>
      <c r="H91" s="99">
        <f>SUM(H92:H96)</f>
        <v>0</v>
      </c>
      <c r="I91" s="99">
        <f>SUM(I92:I96)</f>
        <v>0</v>
      </c>
      <c r="J91" s="99">
        <f>SUM(J92:J96)</f>
        <v>0</v>
      </c>
      <c r="K91" s="99">
        <f>SUM(K92:K96)</f>
        <v>0</v>
      </c>
    </row>
    <row r="92" spans="1:11" ht="25.5" customHeight="1" x14ac:dyDescent="0.2">
      <c r="A92" s="218" t="s">
        <v>371</v>
      </c>
      <c r="B92" s="218"/>
      <c r="C92" s="218"/>
      <c r="D92" s="218"/>
      <c r="E92" s="218"/>
      <c r="F92" s="218"/>
      <c r="G92" s="7">
        <v>81</v>
      </c>
      <c r="H92" s="98">
        <v>0</v>
      </c>
      <c r="I92" s="98">
        <v>0</v>
      </c>
      <c r="J92" s="98">
        <v>0</v>
      </c>
      <c r="K92" s="98">
        <f t="shared" ref="K92:K97" si="11">+J92</f>
        <v>0</v>
      </c>
    </row>
    <row r="93" spans="1:11" ht="38.25" customHeight="1" x14ac:dyDescent="0.2">
      <c r="A93" s="218" t="s">
        <v>372</v>
      </c>
      <c r="B93" s="218"/>
      <c r="C93" s="218"/>
      <c r="D93" s="218"/>
      <c r="E93" s="218"/>
      <c r="F93" s="218"/>
      <c r="G93" s="7">
        <v>82</v>
      </c>
      <c r="H93" s="98">
        <v>0</v>
      </c>
      <c r="I93" s="98">
        <v>0</v>
      </c>
      <c r="J93" s="98">
        <v>0</v>
      </c>
      <c r="K93" s="98">
        <f t="shared" si="11"/>
        <v>0</v>
      </c>
    </row>
    <row r="94" spans="1:11" ht="38.25" customHeight="1" x14ac:dyDescent="0.2">
      <c r="A94" s="218" t="s">
        <v>373</v>
      </c>
      <c r="B94" s="218"/>
      <c r="C94" s="218"/>
      <c r="D94" s="218"/>
      <c r="E94" s="218"/>
      <c r="F94" s="218"/>
      <c r="G94" s="7">
        <v>83</v>
      </c>
      <c r="H94" s="98">
        <v>0</v>
      </c>
      <c r="I94" s="98">
        <v>0</v>
      </c>
      <c r="J94" s="98">
        <v>0</v>
      </c>
      <c r="K94" s="98">
        <f t="shared" si="11"/>
        <v>0</v>
      </c>
    </row>
    <row r="95" spans="1:11" x14ac:dyDescent="0.2">
      <c r="A95" s="218" t="s">
        <v>374</v>
      </c>
      <c r="B95" s="218"/>
      <c r="C95" s="218"/>
      <c r="D95" s="218"/>
      <c r="E95" s="218"/>
      <c r="F95" s="218"/>
      <c r="G95" s="7">
        <v>84</v>
      </c>
      <c r="H95" s="98">
        <v>0</v>
      </c>
      <c r="I95" s="98">
        <v>0</v>
      </c>
      <c r="J95" s="98">
        <v>0</v>
      </c>
      <c r="K95" s="98">
        <f t="shared" si="11"/>
        <v>0</v>
      </c>
    </row>
    <row r="96" spans="1:11" x14ac:dyDescent="0.2">
      <c r="A96" s="218" t="s">
        <v>375</v>
      </c>
      <c r="B96" s="218"/>
      <c r="C96" s="218"/>
      <c r="D96" s="218"/>
      <c r="E96" s="218"/>
      <c r="F96" s="218"/>
      <c r="G96" s="7">
        <v>85</v>
      </c>
      <c r="H96" s="98">
        <v>0</v>
      </c>
      <c r="I96" s="98">
        <v>0</v>
      </c>
      <c r="J96" s="98">
        <v>0</v>
      </c>
      <c r="K96" s="98">
        <f t="shared" si="11"/>
        <v>0</v>
      </c>
    </row>
    <row r="97" spans="1:11" ht="26.25" customHeight="1" x14ac:dyDescent="0.2">
      <c r="A97" s="218" t="s">
        <v>376</v>
      </c>
      <c r="B97" s="218"/>
      <c r="C97" s="218"/>
      <c r="D97" s="218"/>
      <c r="E97" s="218"/>
      <c r="F97" s="218"/>
      <c r="G97" s="7">
        <v>86</v>
      </c>
      <c r="H97" s="98">
        <v>0</v>
      </c>
      <c r="I97" s="98">
        <v>0</v>
      </c>
      <c r="J97" s="98">
        <v>0</v>
      </c>
      <c r="K97" s="98">
        <f t="shared" si="11"/>
        <v>0</v>
      </c>
    </row>
    <row r="98" spans="1:11" ht="25.5" customHeight="1" x14ac:dyDescent="0.2">
      <c r="A98" s="216" t="s">
        <v>446</v>
      </c>
      <c r="B98" s="216"/>
      <c r="C98" s="216"/>
      <c r="D98" s="216"/>
      <c r="E98" s="216"/>
      <c r="F98" s="216"/>
      <c r="G98" s="8">
        <v>87</v>
      </c>
      <c r="H98" s="99">
        <f>SUM(H99:H107)</f>
        <v>-110908</v>
      </c>
      <c r="I98" s="99">
        <f>SUM(I99:I107)</f>
        <v>-37200</v>
      </c>
      <c r="J98" s="99">
        <f>SUM(J99:J107)</f>
        <v>-9806.8700000000008</v>
      </c>
      <c r="K98" s="99">
        <f>SUM(K99:K107)</f>
        <v>92030.8</v>
      </c>
    </row>
    <row r="99" spans="1:11" x14ac:dyDescent="0.2">
      <c r="A99" s="217" t="s">
        <v>159</v>
      </c>
      <c r="B99" s="217"/>
      <c r="C99" s="217"/>
      <c r="D99" s="217"/>
      <c r="E99" s="217"/>
      <c r="F99" s="217"/>
      <c r="G99" s="7">
        <v>88</v>
      </c>
      <c r="H99" s="98">
        <v>-110908</v>
      </c>
      <c r="I99" s="98">
        <v>-37200</v>
      </c>
      <c r="J99" s="98">
        <v>-9806.8700000000008</v>
      </c>
      <c r="K99" s="98">
        <v>92030.8</v>
      </c>
    </row>
    <row r="100" spans="1:11" x14ac:dyDescent="0.2">
      <c r="A100" s="217" t="s">
        <v>440</v>
      </c>
      <c r="B100" s="217"/>
      <c r="C100" s="217"/>
      <c r="D100" s="217"/>
      <c r="E100" s="217"/>
      <c r="F100" s="217"/>
      <c r="G100" s="7">
        <v>89</v>
      </c>
      <c r="H100" s="98">
        <v>0</v>
      </c>
      <c r="I100" s="98">
        <v>0</v>
      </c>
      <c r="J100" s="98">
        <v>0</v>
      </c>
      <c r="K100" s="98">
        <f t="shared" ref="K100:K108" si="12">+J100</f>
        <v>0</v>
      </c>
    </row>
    <row r="101" spans="1:11" ht="36" customHeight="1" x14ac:dyDescent="0.2">
      <c r="A101" s="218" t="s">
        <v>441</v>
      </c>
      <c r="B101" s="218"/>
      <c r="C101" s="218"/>
      <c r="D101" s="218"/>
      <c r="E101" s="218"/>
      <c r="F101" s="218"/>
      <c r="G101" s="7">
        <v>90</v>
      </c>
      <c r="H101" s="98">
        <v>0</v>
      </c>
      <c r="I101" s="98">
        <v>0</v>
      </c>
      <c r="J101" s="98">
        <v>0</v>
      </c>
      <c r="K101" s="98">
        <f t="shared" si="12"/>
        <v>0</v>
      </c>
    </row>
    <row r="102" spans="1:11" ht="22.15" customHeight="1" x14ac:dyDescent="0.2">
      <c r="A102" s="217" t="s">
        <v>160</v>
      </c>
      <c r="B102" s="217"/>
      <c r="C102" s="217"/>
      <c r="D102" s="217"/>
      <c r="E102" s="217"/>
      <c r="F102" s="217"/>
      <c r="G102" s="7">
        <v>91</v>
      </c>
      <c r="H102" s="98">
        <v>0</v>
      </c>
      <c r="I102" s="98">
        <v>0</v>
      </c>
      <c r="J102" s="98">
        <v>0</v>
      </c>
      <c r="K102" s="98">
        <f t="shared" si="12"/>
        <v>0</v>
      </c>
    </row>
    <row r="103" spans="1:11" ht="22.15" customHeight="1" x14ac:dyDescent="0.2">
      <c r="A103" s="217" t="s">
        <v>161</v>
      </c>
      <c r="B103" s="217"/>
      <c r="C103" s="217"/>
      <c r="D103" s="217"/>
      <c r="E103" s="217"/>
      <c r="F103" s="217"/>
      <c r="G103" s="7">
        <v>92</v>
      </c>
      <c r="H103" s="98">
        <v>0</v>
      </c>
      <c r="I103" s="98">
        <v>0</v>
      </c>
      <c r="J103" s="98">
        <v>0</v>
      </c>
      <c r="K103" s="98">
        <f t="shared" si="12"/>
        <v>0</v>
      </c>
    </row>
    <row r="104" spans="1:11" ht="22.15" customHeight="1" x14ac:dyDescent="0.2">
      <c r="A104" s="217" t="s">
        <v>162</v>
      </c>
      <c r="B104" s="217"/>
      <c r="C104" s="217"/>
      <c r="D104" s="217"/>
      <c r="E104" s="217"/>
      <c r="F104" s="217"/>
      <c r="G104" s="7">
        <v>93</v>
      </c>
      <c r="H104" s="98">
        <v>0</v>
      </c>
      <c r="I104" s="98">
        <v>0</v>
      </c>
      <c r="J104" s="98">
        <v>0</v>
      </c>
      <c r="K104" s="98">
        <f t="shared" si="12"/>
        <v>0</v>
      </c>
    </row>
    <row r="105" spans="1:11" ht="12.75" customHeight="1" x14ac:dyDescent="0.2">
      <c r="A105" s="218" t="s">
        <v>442</v>
      </c>
      <c r="B105" s="218"/>
      <c r="C105" s="218"/>
      <c r="D105" s="218"/>
      <c r="E105" s="218"/>
      <c r="F105" s="218"/>
      <c r="G105" s="7">
        <v>94</v>
      </c>
      <c r="H105" s="98">
        <v>0</v>
      </c>
      <c r="I105" s="98">
        <v>0</v>
      </c>
      <c r="J105" s="98">
        <v>0</v>
      </c>
      <c r="K105" s="98">
        <f t="shared" si="12"/>
        <v>0</v>
      </c>
    </row>
    <row r="106" spans="1:11" ht="26.25" customHeight="1" x14ac:dyDescent="0.2">
      <c r="A106" s="218" t="s">
        <v>443</v>
      </c>
      <c r="B106" s="218"/>
      <c r="C106" s="218"/>
      <c r="D106" s="218"/>
      <c r="E106" s="218"/>
      <c r="F106" s="218"/>
      <c r="G106" s="7">
        <v>95</v>
      </c>
      <c r="H106" s="98">
        <v>0</v>
      </c>
      <c r="I106" s="98">
        <v>0</v>
      </c>
      <c r="J106" s="98">
        <v>0</v>
      </c>
      <c r="K106" s="98">
        <f t="shared" si="12"/>
        <v>0</v>
      </c>
    </row>
    <row r="107" spans="1:11" x14ac:dyDescent="0.2">
      <c r="A107" s="218" t="s">
        <v>444</v>
      </c>
      <c r="B107" s="218"/>
      <c r="C107" s="218"/>
      <c r="D107" s="218"/>
      <c r="E107" s="218"/>
      <c r="F107" s="218"/>
      <c r="G107" s="7">
        <v>96</v>
      </c>
      <c r="H107" s="98">
        <v>0</v>
      </c>
      <c r="I107" s="98">
        <v>0</v>
      </c>
      <c r="J107" s="98">
        <v>0</v>
      </c>
      <c r="K107" s="98">
        <f t="shared" si="12"/>
        <v>0</v>
      </c>
    </row>
    <row r="108" spans="1:11" ht="24.75" customHeight="1" x14ac:dyDescent="0.2">
      <c r="A108" s="218" t="s">
        <v>445</v>
      </c>
      <c r="B108" s="218"/>
      <c r="C108" s="218"/>
      <c r="D108" s="218"/>
      <c r="E108" s="218"/>
      <c r="F108" s="218"/>
      <c r="G108" s="7">
        <v>97</v>
      </c>
      <c r="H108" s="98">
        <v>0</v>
      </c>
      <c r="I108" s="98">
        <v>0</v>
      </c>
      <c r="J108" s="98">
        <v>0</v>
      </c>
      <c r="K108" s="98">
        <f t="shared" si="12"/>
        <v>0</v>
      </c>
    </row>
    <row r="109" spans="1:11" ht="22.9" customHeight="1" x14ac:dyDescent="0.2">
      <c r="A109" s="196" t="s">
        <v>447</v>
      </c>
      <c r="B109" s="196"/>
      <c r="C109" s="196"/>
      <c r="D109" s="196"/>
      <c r="E109" s="196"/>
      <c r="F109" s="196"/>
      <c r="G109" s="8">
        <v>98</v>
      </c>
      <c r="H109" s="99">
        <f>H91+H98-H108-H97</f>
        <v>-110908</v>
      </c>
      <c r="I109" s="99">
        <f>I91+I98-I108-I97</f>
        <v>-37200</v>
      </c>
      <c r="J109" s="99">
        <f>J91+J98-J108-J97</f>
        <v>-9806.8700000000008</v>
      </c>
      <c r="K109" s="99">
        <f>K91+K98-K108-K97</f>
        <v>92030.8</v>
      </c>
    </row>
    <row r="110" spans="1:11" ht="28.15" customHeight="1" x14ac:dyDescent="0.2">
      <c r="A110" s="196" t="s">
        <v>448</v>
      </c>
      <c r="B110" s="196"/>
      <c r="C110" s="196"/>
      <c r="D110" s="196"/>
      <c r="E110" s="196"/>
      <c r="F110" s="196"/>
      <c r="G110" s="8">
        <v>99</v>
      </c>
      <c r="H110" s="97">
        <f>H89+H109</f>
        <v>13129688.58</v>
      </c>
      <c r="I110" s="97">
        <f t="shared" ref="I110:K110" si="13">I89+I109</f>
        <v>4825433</v>
      </c>
      <c r="J110" s="97">
        <f t="shared" si="13"/>
        <v>20987224.859999999</v>
      </c>
      <c r="K110" s="97">
        <f t="shared" si="13"/>
        <v>6100679.0099999998</v>
      </c>
    </row>
    <row r="111" spans="1:11" x14ac:dyDescent="0.2">
      <c r="A111" s="219" t="s">
        <v>163</v>
      </c>
      <c r="B111" s="219"/>
      <c r="C111" s="219"/>
      <c r="D111" s="219"/>
      <c r="E111" s="219"/>
      <c r="F111" s="219"/>
      <c r="G111" s="220"/>
      <c r="H111" s="220"/>
      <c r="I111" s="220"/>
      <c r="J111" s="221"/>
      <c r="K111" s="221"/>
    </row>
    <row r="112" spans="1:11" ht="26.45" customHeight="1" x14ac:dyDescent="0.2">
      <c r="A112" s="214" t="s">
        <v>377</v>
      </c>
      <c r="B112" s="214"/>
      <c r="C112" s="214"/>
      <c r="D112" s="214"/>
      <c r="E112" s="214"/>
      <c r="F112" s="214"/>
      <c r="G112" s="8">
        <v>100</v>
      </c>
      <c r="H112" s="97">
        <f>H113+H114</f>
        <v>13129688.58</v>
      </c>
      <c r="I112" s="97">
        <f>I113+I114</f>
        <v>4825433</v>
      </c>
      <c r="J112" s="97">
        <f>J113+J114</f>
        <v>20987224.859999999</v>
      </c>
      <c r="K112" s="97">
        <f>K113+K114</f>
        <v>6100679.0099999998</v>
      </c>
    </row>
    <row r="113" spans="1:11" ht="12.75" customHeight="1" x14ac:dyDescent="0.2">
      <c r="A113" s="215" t="s">
        <v>113</v>
      </c>
      <c r="B113" s="215"/>
      <c r="C113" s="215"/>
      <c r="D113" s="215"/>
      <c r="E113" s="215"/>
      <c r="F113" s="215"/>
      <c r="G113" s="7">
        <v>101</v>
      </c>
      <c r="H113" s="98">
        <v>13129688.58</v>
      </c>
      <c r="I113" s="98">
        <v>4825433</v>
      </c>
      <c r="J113" s="98">
        <f>+J110</f>
        <v>20987224.859999999</v>
      </c>
      <c r="K113" s="98">
        <f>+K110</f>
        <v>6100679.0099999998</v>
      </c>
    </row>
    <row r="114" spans="1:11" ht="12.75" customHeight="1" x14ac:dyDescent="0.2">
      <c r="A114" s="215" t="s">
        <v>164</v>
      </c>
      <c r="B114" s="215"/>
      <c r="C114" s="215"/>
      <c r="D114" s="215"/>
      <c r="E114" s="215"/>
      <c r="F114" s="215"/>
      <c r="G114" s="7">
        <v>102</v>
      </c>
      <c r="H114" s="98">
        <v>0</v>
      </c>
      <c r="I114" s="98">
        <v>0</v>
      </c>
      <c r="J114" s="98">
        <v>0</v>
      </c>
      <c r="K114" s="98">
        <f t="shared" ref="K114" si="14">+J114</f>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zoomScaleNormal="100" zoomScaleSheetLayoutView="100" workbookViewId="0">
      <selection activeCell="P22" sqref="P22"/>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50" t="s">
        <v>165</v>
      </c>
      <c r="B1" s="251"/>
      <c r="C1" s="251"/>
      <c r="D1" s="251"/>
      <c r="E1" s="251"/>
      <c r="F1" s="251"/>
      <c r="G1" s="251"/>
      <c r="H1" s="251"/>
      <c r="I1" s="251"/>
    </row>
    <row r="2" spans="1:9" x14ac:dyDescent="0.2">
      <c r="A2" s="252" t="s">
        <v>490</v>
      </c>
      <c r="B2" s="204"/>
      <c r="C2" s="204"/>
      <c r="D2" s="204"/>
      <c r="E2" s="204"/>
      <c r="F2" s="204"/>
      <c r="G2" s="204"/>
      <c r="H2" s="204"/>
      <c r="I2" s="204"/>
    </row>
    <row r="3" spans="1:9" x14ac:dyDescent="0.2">
      <c r="A3" s="254" t="s">
        <v>438</v>
      </c>
      <c r="B3" s="255"/>
      <c r="C3" s="255"/>
      <c r="D3" s="255"/>
      <c r="E3" s="255"/>
      <c r="F3" s="255"/>
      <c r="G3" s="255"/>
      <c r="H3" s="255"/>
      <c r="I3" s="255"/>
    </row>
    <row r="4" spans="1:9" x14ac:dyDescent="0.2">
      <c r="A4" s="253" t="s">
        <v>465</v>
      </c>
      <c r="B4" s="207"/>
      <c r="C4" s="207"/>
      <c r="D4" s="207"/>
      <c r="E4" s="207"/>
      <c r="F4" s="207"/>
      <c r="G4" s="207"/>
      <c r="H4" s="207"/>
      <c r="I4" s="208"/>
    </row>
    <row r="5" spans="1:9" ht="23.25" x14ac:dyDescent="0.2">
      <c r="A5" s="256" t="s">
        <v>2</v>
      </c>
      <c r="B5" s="212"/>
      <c r="C5" s="212"/>
      <c r="D5" s="212"/>
      <c r="E5" s="212"/>
      <c r="F5" s="212"/>
      <c r="G5" s="28" t="s">
        <v>103</v>
      </c>
      <c r="H5" s="29" t="s">
        <v>299</v>
      </c>
      <c r="I5" s="29" t="s">
        <v>278</v>
      </c>
    </row>
    <row r="6" spans="1:9" x14ac:dyDescent="0.2">
      <c r="A6" s="257">
        <v>1</v>
      </c>
      <c r="B6" s="212"/>
      <c r="C6" s="212"/>
      <c r="D6" s="212"/>
      <c r="E6" s="212"/>
      <c r="F6" s="212"/>
      <c r="G6" s="30">
        <v>2</v>
      </c>
      <c r="H6" s="29" t="s">
        <v>166</v>
      </c>
      <c r="I6" s="29" t="s">
        <v>167</v>
      </c>
    </row>
    <row r="7" spans="1:9" x14ac:dyDescent="0.2">
      <c r="A7" s="247" t="s">
        <v>168</v>
      </c>
      <c r="B7" s="247"/>
      <c r="C7" s="247"/>
      <c r="D7" s="247"/>
      <c r="E7" s="247"/>
      <c r="F7" s="247"/>
      <c r="G7" s="247"/>
      <c r="H7" s="247"/>
      <c r="I7" s="247"/>
    </row>
    <row r="8" spans="1:9" ht="12.75" customHeight="1" x14ac:dyDescent="0.2">
      <c r="A8" s="194" t="s">
        <v>169</v>
      </c>
      <c r="B8" s="194"/>
      <c r="C8" s="194"/>
      <c r="D8" s="194"/>
      <c r="E8" s="194"/>
      <c r="F8" s="194"/>
      <c r="G8" s="31">
        <v>1</v>
      </c>
      <c r="H8" s="100">
        <v>0</v>
      </c>
      <c r="I8" s="100">
        <v>0</v>
      </c>
    </row>
    <row r="9" spans="1:9" ht="12.75" customHeight="1" x14ac:dyDescent="0.2">
      <c r="A9" s="249" t="s">
        <v>170</v>
      </c>
      <c r="B9" s="249"/>
      <c r="C9" s="249"/>
      <c r="D9" s="249"/>
      <c r="E9" s="249"/>
      <c r="F9" s="249"/>
      <c r="G9" s="32">
        <v>2</v>
      </c>
      <c r="H9" s="101">
        <f>H10+H11+H12+H13+H14+H15+H16+H17</f>
        <v>0</v>
      </c>
      <c r="I9" s="101">
        <f>I10+I11+I12+I13+I14+I15+I16+I17</f>
        <v>0</v>
      </c>
    </row>
    <row r="10" spans="1:9" ht="12.75" customHeight="1" x14ac:dyDescent="0.2">
      <c r="A10" s="228" t="s">
        <v>171</v>
      </c>
      <c r="B10" s="228"/>
      <c r="C10" s="228"/>
      <c r="D10" s="228"/>
      <c r="E10" s="228"/>
      <c r="F10" s="228"/>
      <c r="G10" s="31">
        <v>3</v>
      </c>
      <c r="H10" s="100">
        <v>0</v>
      </c>
      <c r="I10" s="100">
        <v>0</v>
      </c>
    </row>
    <row r="11" spans="1:9" ht="22.15" customHeight="1" x14ac:dyDescent="0.2">
      <c r="A11" s="228" t="s">
        <v>172</v>
      </c>
      <c r="B11" s="228"/>
      <c r="C11" s="228"/>
      <c r="D11" s="228"/>
      <c r="E11" s="228"/>
      <c r="F11" s="228"/>
      <c r="G11" s="31">
        <v>4</v>
      </c>
      <c r="H11" s="100">
        <v>0</v>
      </c>
      <c r="I11" s="100">
        <v>0</v>
      </c>
    </row>
    <row r="12" spans="1:9" ht="23.45" customHeight="1" x14ac:dyDescent="0.2">
      <c r="A12" s="228" t="s">
        <v>173</v>
      </c>
      <c r="B12" s="228"/>
      <c r="C12" s="228"/>
      <c r="D12" s="228"/>
      <c r="E12" s="228"/>
      <c r="F12" s="228"/>
      <c r="G12" s="31">
        <v>5</v>
      </c>
      <c r="H12" s="100">
        <v>0</v>
      </c>
      <c r="I12" s="100">
        <v>0</v>
      </c>
    </row>
    <row r="13" spans="1:9" ht="12.75" customHeight="1" x14ac:dyDescent="0.2">
      <c r="A13" s="228" t="s">
        <v>174</v>
      </c>
      <c r="B13" s="228"/>
      <c r="C13" s="228"/>
      <c r="D13" s="228"/>
      <c r="E13" s="228"/>
      <c r="F13" s="228"/>
      <c r="G13" s="31">
        <v>6</v>
      </c>
      <c r="H13" s="100">
        <v>0</v>
      </c>
      <c r="I13" s="100">
        <v>0</v>
      </c>
    </row>
    <row r="14" spans="1:9" ht="12.75" customHeight="1" x14ac:dyDescent="0.2">
      <c r="A14" s="228" t="s">
        <v>175</v>
      </c>
      <c r="B14" s="228"/>
      <c r="C14" s="228"/>
      <c r="D14" s="228"/>
      <c r="E14" s="228"/>
      <c r="F14" s="228"/>
      <c r="G14" s="31">
        <v>7</v>
      </c>
      <c r="H14" s="100">
        <v>0</v>
      </c>
      <c r="I14" s="100">
        <v>0</v>
      </c>
    </row>
    <row r="15" spans="1:9" ht="12.75" customHeight="1" x14ac:dyDescent="0.2">
      <c r="A15" s="228" t="s">
        <v>176</v>
      </c>
      <c r="B15" s="228"/>
      <c r="C15" s="228"/>
      <c r="D15" s="228"/>
      <c r="E15" s="228"/>
      <c r="F15" s="228"/>
      <c r="G15" s="31">
        <v>8</v>
      </c>
      <c r="H15" s="100">
        <v>0</v>
      </c>
      <c r="I15" s="100">
        <v>0</v>
      </c>
    </row>
    <row r="16" spans="1:9" ht="12.75" customHeight="1" x14ac:dyDescent="0.2">
      <c r="A16" s="228" t="s">
        <v>177</v>
      </c>
      <c r="B16" s="228"/>
      <c r="C16" s="228"/>
      <c r="D16" s="228"/>
      <c r="E16" s="228"/>
      <c r="F16" s="228"/>
      <c r="G16" s="31">
        <v>9</v>
      </c>
      <c r="H16" s="100">
        <v>0</v>
      </c>
      <c r="I16" s="100">
        <v>0</v>
      </c>
    </row>
    <row r="17" spans="1:9" ht="25.15" customHeight="1" x14ac:dyDescent="0.2">
      <c r="A17" s="228" t="s">
        <v>178</v>
      </c>
      <c r="B17" s="228"/>
      <c r="C17" s="228"/>
      <c r="D17" s="228"/>
      <c r="E17" s="228"/>
      <c r="F17" s="228"/>
      <c r="G17" s="31">
        <v>10</v>
      </c>
      <c r="H17" s="100">
        <v>0</v>
      </c>
      <c r="I17" s="100">
        <v>0</v>
      </c>
    </row>
    <row r="18" spans="1:9" ht="28.15" customHeight="1" x14ac:dyDescent="0.2">
      <c r="A18" s="245" t="s">
        <v>304</v>
      </c>
      <c r="B18" s="245"/>
      <c r="C18" s="245"/>
      <c r="D18" s="245"/>
      <c r="E18" s="245"/>
      <c r="F18" s="245"/>
      <c r="G18" s="32">
        <v>11</v>
      </c>
      <c r="H18" s="101">
        <f>H8+H9</f>
        <v>0</v>
      </c>
      <c r="I18" s="101">
        <f>I8+I9</f>
        <v>0</v>
      </c>
    </row>
    <row r="19" spans="1:9" ht="12.75" customHeight="1" x14ac:dyDescent="0.2">
      <c r="A19" s="249" t="s">
        <v>179</v>
      </c>
      <c r="B19" s="249"/>
      <c r="C19" s="249"/>
      <c r="D19" s="249"/>
      <c r="E19" s="249"/>
      <c r="F19" s="249"/>
      <c r="G19" s="32">
        <v>12</v>
      </c>
      <c r="H19" s="101">
        <f>H20+H21+H22+H23</f>
        <v>0</v>
      </c>
      <c r="I19" s="101">
        <f>I20+I21+I22+I23</f>
        <v>0</v>
      </c>
    </row>
    <row r="20" spans="1:9" ht="12.75" customHeight="1" x14ac:dyDescent="0.2">
      <c r="A20" s="228" t="s">
        <v>180</v>
      </c>
      <c r="B20" s="228"/>
      <c r="C20" s="228"/>
      <c r="D20" s="228"/>
      <c r="E20" s="228"/>
      <c r="F20" s="228"/>
      <c r="G20" s="31">
        <v>13</v>
      </c>
      <c r="H20" s="100">
        <v>0</v>
      </c>
      <c r="I20" s="100">
        <v>0</v>
      </c>
    </row>
    <row r="21" spans="1:9" ht="12.75" customHeight="1" x14ac:dyDescent="0.2">
      <c r="A21" s="228" t="s">
        <v>181</v>
      </c>
      <c r="B21" s="228"/>
      <c r="C21" s="228"/>
      <c r="D21" s="228"/>
      <c r="E21" s="228"/>
      <c r="F21" s="228"/>
      <c r="G21" s="31">
        <v>14</v>
      </c>
      <c r="H21" s="100">
        <v>0</v>
      </c>
      <c r="I21" s="100">
        <v>0</v>
      </c>
    </row>
    <row r="22" spans="1:9" ht="12.75" customHeight="1" x14ac:dyDescent="0.2">
      <c r="A22" s="228" t="s">
        <v>182</v>
      </c>
      <c r="B22" s="228"/>
      <c r="C22" s="228"/>
      <c r="D22" s="228"/>
      <c r="E22" s="228"/>
      <c r="F22" s="228"/>
      <c r="G22" s="31">
        <v>15</v>
      </c>
      <c r="H22" s="100">
        <v>0</v>
      </c>
      <c r="I22" s="100">
        <v>0</v>
      </c>
    </row>
    <row r="23" spans="1:9" ht="12.75" customHeight="1" x14ac:dyDescent="0.2">
      <c r="A23" s="228" t="s">
        <v>183</v>
      </c>
      <c r="B23" s="228"/>
      <c r="C23" s="228"/>
      <c r="D23" s="228"/>
      <c r="E23" s="228"/>
      <c r="F23" s="228"/>
      <c r="G23" s="31">
        <v>16</v>
      </c>
      <c r="H23" s="100">
        <v>0</v>
      </c>
      <c r="I23" s="100">
        <v>0</v>
      </c>
    </row>
    <row r="24" spans="1:9" ht="12.75" customHeight="1" x14ac:dyDescent="0.2">
      <c r="A24" s="245" t="s">
        <v>184</v>
      </c>
      <c r="B24" s="245"/>
      <c r="C24" s="245"/>
      <c r="D24" s="245"/>
      <c r="E24" s="245"/>
      <c r="F24" s="245"/>
      <c r="G24" s="32">
        <v>17</v>
      </c>
      <c r="H24" s="101">
        <f>H18+H19</f>
        <v>0</v>
      </c>
      <c r="I24" s="101">
        <f>I18+I19</f>
        <v>0</v>
      </c>
    </row>
    <row r="25" spans="1:9" ht="12.75" customHeight="1" x14ac:dyDescent="0.2">
      <c r="A25" s="194" t="s">
        <v>185</v>
      </c>
      <c r="B25" s="194"/>
      <c r="C25" s="194"/>
      <c r="D25" s="194"/>
      <c r="E25" s="194"/>
      <c r="F25" s="194"/>
      <c r="G25" s="31">
        <v>18</v>
      </c>
      <c r="H25" s="100">
        <v>0</v>
      </c>
      <c r="I25" s="100">
        <v>0</v>
      </c>
    </row>
    <row r="26" spans="1:9" ht="12.75" customHeight="1" x14ac:dyDescent="0.2">
      <c r="A26" s="194" t="s">
        <v>186</v>
      </c>
      <c r="B26" s="194"/>
      <c r="C26" s="194"/>
      <c r="D26" s="194"/>
      <c r="E26" s="194"/>
      <c r="F26" s="194"/>
      <c r="G26" s="31">
        <v>19</v>
      </c>
      <c r="H26" s="100">
        <v>0</v>
      </c>
      <c r="I26" s="100">
        <v>0</v>
      </c>
    </row>
    <row r="27" spans="1:9" ht="25.9" customHeight="1" x14ac:dyDescent="0.2">
      <c r="A27" s="246" t="s">
        <v>187</v>
      </c>
      <c r="B27" s="246"/>
      <c r="C27" s="246"/>
      <c r="D27" s="246"/>
      <c r="E27" s="246"/>
      <c r="F27" s="246"/>
      <c r="G27" s="32">
        <v>20</v>
      </c>
      <c r="H27" s="101">
        <f>H24+H25+H26</f>
        <v>0</v>
      </c>
      <c r="I27" s="101">
        <f>I24+I25+I26</f>
        <v>0</v>
      </c>
    </row>
    <row r="28" spans="1:9" x14ac:dyDescent="0.2">
      <c r="A28" s="247" t="s">
        <v>188</v>
      </c>
      <c r="B28" s="247"/>
      <c r="C28" s="247"/>
      <c r="D28" s="247"/>
      <c r="E28" s="247"/>
      <c r="F28" s="247"/>
      <c r="G28" s="247"/>
      <c r="H28" s="247"/>
      <c r="I28" s="247"/>
    </row>
    <row r="29" spans="1:9" ht="30.6" customHeight="1" x14ac:dyDescent="0.2">
      <c r="A29" s="194" t="s">
        <v>189</v>
      </c>
      <c r="B29" s="194"/>
      <c r="C29" s="194"/>
      <c r="D29" s="194"/>
      <c r="E29" s="194"/>
      <c r="F29" s="194"/>
      <c r="G29" s="31">
        <v>21</v>
      </c>
      <c r="H29" s="102">
        <v>0</v>
      </c>
      <c r="I29" s="102">
        <v>0</v>
      </c>
    </row>
    <row r="30" spans="1:9" ht="12.75" customHeight="1" x14ac:dyDescent="0.2">
      <c r="A30" s="194" t="s">
        <v>190</v>
      </c>
      <c r="B30" s="194"/>
      <c r="C30" s="194"/>
      <c r="D30" s="194"/>
      <c r="E30" s="194"/>
      <c r="F30" s="194"/>
      <c r="G30" s="31">
        <v>22</v>
      </c>
      <c r="H30" s="102">
        <v>0</v>
      </c>
      <c r="I30" s="102">
        <v>0</v>
      </c>
    </row>
    <row r="31" spans="1:9" ht="12.75" customHeight="1" x14ac:dyDescent="0.2">
      <c r="A31" s="194" t="s">
        <v>191</v>
      </c>
      <c r="B31" s="194"/>
      <c r="C31" s="194"/>
      <c r="D31" s="194"/>
      <c r="E31" s="194"/>
      <c r="F31" s="194"/>
      <c r="G31" s="31">
        <v>23</v>
      </c>
      <c r="H31" s="102">
        <v>0</v>
      </c>
      <c r="I31" s="102">
        <v>0</v>
      </c>
    </row>
    <row r="32" spans="1:9" ht="12.75" customHeight="1" x14ac:dyDescent="0.2">
      <c r="A32" s="194" t="s">
        <v>192</v>
      </c>
      <c r="B32" s="194"/>
      <c r="C32" s="194"/>
      <c r="D32" s="194"/>
      <c r="E32" s="194"/>
      <c r="F32" s="194"/>
      <c r="G32" s="31">
        <v>24</v>
      </c>
      <c r="H32" s="102">
        <v>0</v>
      </c>
      <c r="I32" s="102">
        <v>0</v>
      </c>
    </row>
    <row r="33" spans="1:9" ht="12.75" customHeight="1" x14ac:dyDescent="0.2">
      <c r="A33" s="194" t="s">
        <v>193</v>
      </c>
      <c r="B33" s="194"/>
      <c r="C33" s="194"/>
      <c r="D33" s="194"/>
      <c r="E33" s="194"/>
      <c r="F33" s="194"/>
      <c r="G33" s="31">
        <v>25</v>
      </c>
      <c r="H33" s="102">
        <v>0</v>
      </c>
      <c r="I33" s="102">
        <v>0</v>
      </c>
    </row>
    <row r="34" spans="1:9" ht="12.75" customHeight="1" x14ac:dyDescent="0.2">
      <c r="A34" s="194" t="s">
        <v>194</v>
      </c>
      <c r="B34" s="194"/>
      <c r="C34" s="194"/>
      <c r="D34" s="194"/>
      <c r="E34" s="194"/>
      <c r="F34" s="194"/>
      <c r="G34" s="31">
        <v>26</v>
      </c>
      <c r="H34" s="102">
        <v>0</v>
      </c>
      <c r="I34" s="102">
        <v>0</v>
      </c>
    </row>
    <row r="35" spans="1:9" ht="26.45" customHeight="1" x14ac:dyDescent="0.2">
      <c r="A35" s="245" t="s">
        <v>195</v>
      </c>
      <c r="B35" s="245"/>
      <c r="C35" s="245"/>
      <c r="D35" s="245"/>
      <c r="E35" s="245"/>
      <c r="F35" s="245"/>
      <c r="G35" s="32">
        <v>27</v>
      </c>
      <c r="H35" s="103">
        <f>H29+H30+H31+H32+H33+H34</f>
        <v>0</v>
      </c>
      <c r="I35" s="103">
        <f>I29+I30+I31+I32+I33+I34</f>
        <v>0</v>
      </c>
    </row>
    <row r="36" spans="1:9" ht="22.9" customHeight="1" x14ac:dyDescent="0.2">
      <c r="A36" s="194" t="s">
        <v>196</v>
      </c>
      <c r="B36" s="194"/>
      <c r="C36" s="194"/>
      <c r="D36" s="194"/>
      <c r="E36" s="194"/>
      <c r="F36" s="194"/>
      <c r="G36" s="31">
        <v>28</v>
      </c>
      <c r="H36" s="102">
        <v>0</v>
      </c>
      <c r="I36" s="102">
        <v>0</v>
      </c>
    </row>
    <row r="37" spans="1:9" ht="12.75" customHeight="1" x14ac:dyDescent="0.2">
      <c r="A37" s="194" t="s">
        <v>197</v>
      </c>
      <c r="B37" s="194"/>
      <c r="C37" s="194"/>
      <c r="D37" s="194"/>
      <c r="E37" s="194"/>
      <c r="F37" s="194"/>
      <c r="G37" s="31">
        <v>29</v>
      </c>
      <c r="H37" s="102">
        <v>0</v>
      </c>
      <c r="I37" s="102">
        <v>0</v>
      </c>
    </row>
    <row r="38" spans="1:9" ht="12.75" customHeight="1" x14ac:dyDescent="0.2">
      <c r="A38" s="194" t="s">
        <v>198</v>
      </c>
      <c r="B38" s="194"/>
      <c r="C38" s="194"/>
      <c r="D38" s="194"/>
      <c r="E38" s="194"/>
      <c r="F38" s="194"/>
      <c r="G38" s="31">
        <v>30</v>
      </c>
      <c r="H38" s="102">
        <v>0</v>
      </c>
      <c r="I38" s="102">
        <v>0</v>
      </c>
    </row>
    <row r="39" spans="1:9" ht="12.75" customHeight="1" x14ac:dyDescent="0.2">
      <c r="A39" s="194" t="s">
        <v>199</v>
      </c>
      <c r="B39" s="194"/>
      <c r="C39" s="194"/>
      <c r="D39" s="194"/>
      <c r="E39" s="194"/>
      <c r="F39" s="194"/>
      <c r="G39" s="31">
        <v>31</v>
      </c>
      <c r="H39" s="102">
        <v>0</v>
      </c>
      <c r="I39" s="102">
        <v>0</v>
      </c>
    </row>
    <row r="40" spans="1:9" ht="12.75" customHeight="1" x14ac:dyDescent="0.2">
      <c r="A40" s="194" t="s">
        <v>200</v>
      </c>
      <c r="B40" s="194"/>
      <c r="C40" s="194"/>
      <c r="D40" s="194"/>
      <c r="E40" s="194"/>
      <c r="F40" s="194"/>
      <c r="G40" s="31">
        <v>32</v>
      </c>
      <c r="H40" s="102">
        <v>0</v>
      </c>
      <c r="I40" s="102">
        <v>0</v>
      </c>
    </row>
    <row r="41" spans="1:9" ht="24" customHeight="1" x14ac:dyDescent="0.2">
      <c r="A41" s="245" t="s">
        <v>201</v>
      </c>
      <c r="B41" s="245"/>
      <c r="C41" s="245"/>
      <c r="D41" s="245"/>
      <c r="E41" s="245"/>
      <c r="F41" s="245"/>
      <c r="G41" s="32">
        <v>33</v>
      </c>
      <c r="H41" s="103">
        <f>H36+H37+H38+H39+H40</f>
        <v>0</v>
      </c>
      <c r="I41" s="103">
        <f>I36+I37+I38+I39+I40</f>
        <v>0</v>
      </c>
    </row>
    <row r="42" spans="1:9" ht="29.45" customHeight="1" x14ac:dyDescent="0.2">
      <c r="A42" s="246" t="s">
        <v>202</v>
      </c>
      <c r="B42" s="246"/>
      <c r="C42" s="246"/>
      <c r="D42" s="246"/>
      <c r="E42" s="246"/>
      <c r="F42" s="246"/>
      <c r="G42" s="32">
        <v>34</v>
      </c>
      <c r="H42" s="103">
        <f>H35+H41</f>
        <v>0</v>
      </c>
      <c r="I42" s="103">
        <f>I35+I41</f>
        <v>0</v>
      </c>
    </row>
    <row r="43" spans="1:9" x14ac:dyDescent="0.2">
      <c r="A43" s="247" t="s">
        <v>203</v>
      </c>
      <c r="B43" s="247"/>
      <c r="C43" s="247"/>
      <c r="D43" s="247"/>
      <c r="E43" s="247"/>
      <c r="F43" s="247"/>
      <c r="G43" s="247"/>
      <c r="H43" s="247"/>
      <c r="I43" s="247"/>
    </row>
    <row r="44" spans="1:9" ht="12.75" customHeight="1" x14ac:dyDescent="0.2">
      <c r="A44" s="194" t="s">
        <v>204</v>
      </c>
      <c r="B44" s="194"/>
      <c r="C44" s="194"/>
      <c r="D44" s="194"/>
      <c r="E44" s="194"/>
      <c r="F44" s="194"/>
      <c r="G44" s="31">
        <v>35</v>
      </c>
      <c r="H44" s="102">
        <v>0</v>
      </c>
      <c r="I44" s="102">
        <v>0</v>
      </c>
    </row>
    <row r="45" spans="1:9" ht="25.15" customHeight="1" x14ac:dyDescent="0.2">
      <c r="A45" s="194" t="s">
        <v>205</v>
      </c>
      <c r="B45" s="194"/>
      <c r="C45" s="194"/>
      <c r="D45" s="194"/>
      <c r="E45" s="194"/>
      <c r="F45" s="194"/>
      <c r="G45" s="31">
        <v>36</v>
      </c>
      <c r="H45" s="102">
        <v>0</v>
      </c>
      <c r="I45" s="102">
        <v>0</v>
      </c>
    </row>
    <row r="46" spans="1:9" ht="12.75" customHeight="1" x14ac:dyDescent="0.2">
      <c r="A46" s="194" t="s">
        <v>206</v>
      </c>
      <c r="B46" s="194"/>
      <c r="C46" s="194"/>
      <c r="D46" s="194"/>
      <c r="E46" s="194"/>
      <c r="F46" s="194"/>
      <c r="G46" s="31">
        <v>37</v>
      </c>
      <c r="H46" s="102">
        <v>0</v>
      </c>
      <c r="I46" s="102">
        <v>0</v>
      </c>
    </row>
    <row r="47" spans="1:9" ht="12.75" customHeight="1" x14ac:dyDescent="0.2">
      <c r="A47" s="194" t="s">
        <v>207</v>
      </c>
      <c r="B47" s="194"/>
      <c r="C47" s="194"/>
      <c r="D47" s="194"/>
      <c r="E47" s="194"/>
      <c r="F47" s="194"/>
      <c r="G47" s="31">
        <v>38</v>
      </c>
      <c r="H47" s="102">
        <v>0</v>
      </c>
      <c r="I47" s="102">
        <v>0</v>
      </c>
    </row>
    <row r="48" spans="1:9" ht="22.15" customHeight="1" x14ac:dyDescent="0.2">
      <c r="A48" s="245" t="s">
        <v>208</v>
      </c>
      <c r="B48" s="245"/>
      <c r="C48" s="245"/>
      <c r="D48" s="245"/>
      <c r="E48" s="245"/>
      <c r="F48" s="245"/>
      <c r="G48" s="32">
        <v>39</v>
      </c>
      <c r="H48" s="103">
        <f>H44+H45+H46+H47</f>
        <v>0</v>
      </c>
      <c r="I48" s="103">
        <f>I44+I45+I46+I47</f>
        <v>0</v>
      </c>
    </row>
    <row r="49" spans="1:9" ht="24.6" customHeight="1" x14ac:dyDescent="0.2">
      <c r="A49" s="194" t="s">
        <v>303</v>
      </c>
      <c r="B49" s="194"/>
      <c r="C49" s="194"/>
      <c r="D49" s="194"/>
      <c r="E49" s="194"/>
      <c r="F49" s="194"/>
      <c r="G49" s="31">
        <v>40</v>
      </c>
      <c r="H49" s="102">
        <v>0</v>
      </c>
      <c r="I49" s="102">
        <v>0</v>
      </c>
    </row>
    <row r="50" spans="1:9" ht="12.75" customHeight="1" x14ac:dyDescent="0.2">
      <c r="A50" s="194" t="s">
        <v>209</v>
      </c>
      <c r="B50" s="194"/>
      <c r="C50" s="194"/>
      <c r="D50" s="194"/>
      <c r="E50" s="194"/>
      <c r="F50" s="194"/>
      <c r="G50" s="31">
        <v>41</v>
      </c>
      <c r="H50" s="102">
        <v>0</v>
      </c>
      <c r="I50" s="102">
        <v>0</v>
      </c>
    </row>
    <row r="51" spans="1:9" ht="12.75" customHeight="1" x14ac:dyDescent="0.2">
      <c r="A51" s="194" t="s">
        <v>210</v>
      </c>
      <c r="B51" s="194"/>
      <c r="C51" s="194"/>
      <c r="D51" s="194"/>
      <c r="E51" s="194"/>
      <c r="F51" s="194"/>
      <c r="G51" s="31">
        <v>42</v>
      </c>
      <c r="H51" s="102">
        <v>0</v>
      </c>
      <c r="I51" s="102">
        <v>0</v>
      </c>
    </row>
    <row r="52" spans="1:9" ht="22.9" customHeight="1" x14ac:dyDescent="0.2">
      <c r="A52" s="194" t="s">
        <v>211</v>
      </c>
      <c r="B52" s="194"/>
      <c r="C52" s="194"/>
      <c r="D52" s="194"/>
      <c r="E52" s="194"/>
      <c r="F52" s="194"/>
      <c r="G52" s="31">
        <v>43</v>
      </c>
      <c r="H52" s="102">
        <v>0</v>
      </c>
      <c r="I52" s="102">
        <v>0</v>
      </c>
    </row>
    <row r="53" spans="1:9" ht="12.75" customHeight="1" x14ac:dyDescent="0.2">
      <c r="A53" s="194" t="s">
        <v>212</v>
      </c>
      <c r="B53" s="194"/>
      <c r="C53" s="194"/>
      <c r="D53" s="194"/>
      <c r="E53" s="194"/>
      <c r="F53" s="194"/>
      <c r="G53" s="31">
        <v>44</v>
      </c>
      <c r="H53" s="102">
        <v>0</v>
      </c>
      <c r="I53" s="102">
        <v>0</v>
      </c>
    </row>
    <row r="54" spans="1:9" ht="30.6" customHeight="1" x14ac:dyDescent="0.2">
      <c r="A54" s="245" t="s">
        <v>213</v>
      </c>
      <c r="B54" s="245"/>
      <c r="C54" s="245"/>
      <c r="D54" s="245"/>
      <c r="E54" s="245"/>
      <c r="F54" s="245"/>
      <c r="G54" s="32">
        <v>45</v>
      </c>
      <c r="H54" s="103">
        <f>H49+H50+H51+H52+H53</f>
        <v>0</v>
      </c>
      <c r="I54" s="103">
        <f>I49+I50+I51+I52+I53</f>
        <v>0</v>
      </c>
    </row>
    <row r="55" spans="1:9" ht="29.45" customHeight="1" x14ac:dyDescent="0.2">
      <c r="A55" s="246" t="s">
        <v>214</v>
      </c>
      <c r="B55" s="246"/>
      <c r="C55" s="246"/>
      <c r="D55" s="246"/>
      <c r="E55" s="246"/>
      <c r="F55" s="246"/>
      <c r="G55" s="32">
        <v>46</v>
      </c>
      <c r="H55" s="103">
        <f>H48+H54</f>
        <v>0</v>
      </c>
      <c r="I55" s="103">
        <f>I48+I54</f>
        <v>0</v>
      </c>
    </row>
    <row r="56" spans="1:9" x14ac:dyDescent="0.2">
      <c r="A56" s="194" t="s">
        <v>215</v>
      </c>
      <c r="B56" s="194"/>
      <c r="C56" s="194"/>
      <c r="D56" s="194"/>
      <c r="E56" s="194"/>
      <c r="F56" s="194"/>
      <c r="G56" s="31">
        <v>47</v>
      </c>
      <c r="H56" s="102">
        <v>0</v>
      </c>
      <c r="I56" s="102">
        <v>0</v>
      </c>
    </row>
    <row r="57" spans="1:9" ht="26.45" customHeight="1" x14ac:dyDescent="0.2">
      <c r="A57" s="246" t="s">
        <v>216</v>
      </c>
      <c r="B57" s="246"/>
      <c r="C57" s="246"/>
      <c r="D57" s="246"/>
      <c r="E57" s="246"/>
      <c r="F57" s="246"/>
      <c r="G57" s="32">
        <v>48</v>
      </c>
      <c r="H57" s="103">
        <f>H27+H42+H55+H56</f>
        <v>0</v>
      </c>
      <c r="I57" s="103">
        <f>I27+I42+I55+I56</f>
        <v>0</v>
      </c>
    </row>
    <row r="58" spans="1:9" x14ac:dyDescent="0.2">
      <c r="A58" s="248" t="s">
        <v>217</v>
      </c>
      <c r="B58" s="248"/>
      <c r="C58" s="248"/>
      <c r="D58" s="248"/>
      <c r="E58" s="248"/>
      <c r="F58" s="248"/>
      <c r="G58" s="31">
        <v>49</v>
      </c>
      <c r="H58" s="102">
        <v>0</v>
      </c>
      <c r="I58" s="102">
        <v>0</v>
      </c>
    </row>
    <row r="59" spans="1:9" ht="31.15" customHeight="1" x14ac:dyDescent="0.2">
      <c r="A59" s="246" t="s">
        <v>218</v>
      </c>
      <c r="B59" s="246"/>
      <c r="C59" s="246"/>
      <c r="D59" s="246"/>
      <c r="E59" s="246"/>
      <c r="F59" s="246"/>
      <c r="G59" s="32">
        <v>50</v>
      </c>
      <c r="H59" s="103">
        <f>H57+H58</f>
        <v>0</v>
      </c>
      <c r="I59" s="103">
        <f>I57+I58</f>
        <v>0</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zoomScaleNormal="100" zoomScaleSheetLayoutView="115" workbookViewId="0">
      <selection activeCell="R20" sqref="R20"/>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50" t="s">
        <v>219</v>
      </c>
      <c r="B1" s="251"/>
      <c r="C1" s="251"/>
      <c r="D1" s="251"/>
      <c r="E1" s="251"/>
      <c r="F1" s="251"/>
      <c r="G1" s="251"/>
      <c r="H1" s="251"/>
      <c r="I1" s="251"/>
    </row>
    <row r="2" spans="1:9" ht="12.75" customHeight="1" x14ac:dyDescent="0.2">
      <c r="A2" s="252" t="s">
        <v>489</v>
      </c>
      <c r="B2" s="204"/>
      <c r="C2" s="204"/>
      <c r="D2" s="204"/>
      <c r="E2" s="204"/>
      <c r="F2" s="204"/>
      <c r="G2" s="204"/>
      <c r="H2" s="204"/>
      <c r="I2" s="204"/>
    </row>
    <row r="3" spans="1:9" x14ac:dyDescent="0.2">
      <c r="A3" s="260" t="s">
        <v>437</v>
      </c>
      <c r="B3" s="261"/>
      <c r="C3" s="261"/>
      <c r="D3" s="261"/>
      <c r="E3" s="261"/>
      <c r="F3" s="261"/>
      <c r="G3" s="261"/>
      <c r="H3" s="261"/>
      <c r="I3" s="261"/>
    </row>
    <row r="4" spans="1:9" x14ac:dyDescent="0.2">
      <c r="A4" s="253" t="s">
        <v>465</v>
      </c>
      <c r="B4" s="207"/>
      <c r="C4" s="207"/>
      <c r="D4" s="207"/>
      <c r="E4" s="207"/>
      <c r="F4" s="207"/>
      <c r="G4" s="207"/>
      <c r="H4" s="207"/>
      <c r="I4" s="208"/>
    </row>
    <row r="5" spans="1:9" ht="23.25" x14ac:dyDescent="0.2">
      <c r="A5" s="256" t="s">
        <v>2</v>
      </c>
      <c r="B5" s="212"/>
      <c r="C5" s="212"/>
      <c r="D5" s="212"/>
      <c r="E5" s="212"/>
      <c r="F5" s="212"/>
      <c r="G5" s="28" t="s">
        <v>103</v>
      </c>
      <c r="H5" s="29" t="s">
        <v>299</v>
      </c>
      <c r="I5" s="29" t="s">
        <v>278</v>
      </c>
    </row>
    <row r="6" spans="1:9" x14ac:dyDescent="0.2">
      <c r="A6" s="257">
        <v>1</v>
      </c>
      <c r="B6" s="212"/>
      <c r="C6" s="212"/>
      <c r="D6" s="212"/>
      <c r="E6" s="212"/>
      <c r="F6" s="212"/>
      <c r="G6" s="104">
        <v>2</v>
      </c>
      <c r="H6" s="29" t="s">
        <v>166</v>
      </c>
      <c r="I6" s="29" t="s">
        <v>167</v>
      </c>
    </row>
    <row r="7" spans="1:9" x14ac:dyDescent="0.2">
      <c r="A7" s="268" t="s">
        <v>168</v>
      </c>
      <c r="B7" s="269"/>
      <c r="C7" s="269"/>
      <c r="D7" s="269"/>
      <c r="E7" s="269"/>
      <c r="F7" s="269"/>
      <c r="G7" s="269"/>
      <c r="H7" s="269"/>
      <c r="I7" s="270"/>
    </row>
    <row r="8" spans="1:9" x14ac:dyDescent="0.2">
      <c r="A8" s="271" t="s">
        <v>220</v>
      </c>
      <c r="B8" s="271"/>
      <c r="C8" s="271"/>
      <c r="D8" s="271"/>
      <c r="E8" s="271"/>
      <c r="F8" s="271"/>
      <c r="G8" s="10">
        <v>1</v>
      </c>
      <c r="H8" s="105">
        <v>199577566</v>
      </c>
      <c r="I8" s="105">
        <v>227684718</v>
      </c>
    </row>
    <row r="9" spans="1:9" x14ac:dyDescent="0.2">
      <c r="A9" s="258" t="s">
        <v>221</v>
      </c>
      <c r="B9" s="258"/>
      <c r="C9" s="258"/>
      <c r="D9" s="258"/>
      <c r="E9" s="258"/>
      <c r="F9" s="258"/>
      <c r="G9" s="11">
        <v>2</v>
      </c>
      <c r="H9" s="106">
        <v>0</v>
      </c>
      <c r="I9" s="106">
        <v>0</v>
      </c>
    </row>
    <row r="10" spans="1:9" x14ac:dyDescent="0.2">
      <c r="A10" s="258" t="s">
        <v>222</v>
      </c>
      <c r="B10" s="258"/>
      <c r="C10" s="258"/>
      <c r="D10" s="258"/>
      <c r="E10" s="258"/>
      <c r="F10" s="258"/>
      <c r="G10" s="11">
        <v>3</v>
      </c>
      <c r="H10" s="106">
        <v>67657</v>
      </c>
      <c r="I10" s="106">
        <v>17529</v>
      </c>
    </row>
    <row r="11" spans="1:9" x14ac:dyDescent="0.2">
      <c r="A11" s="258" t="s">
        <v>223</v>
      </c>
      <c r="B11" s="258"/>
      <c r="C11" s="258"/>
      <c r="D11" s="258"/>
      <c r="E11" s="258"/>
      <c r="F11" s="258"/>
      <c r="G11" s="11">
        <v>4</v>
      </c>
      <c r="H11" s="106">
        <v>8745930</v>
      </c>
      <c r="I11" s="106">
        <v>10247564</v>
      </c>
    </row>
    <row r="12" spans="1:9" x14ac:dyDescent="0.2">
      <c r="A12" s="258" t="s">
        <v>378</v>
      </c>
      <c r="B12" s="258"/>
      <c r="C12" s="258"/>
      <c r="D12" s="258"/>
      <c r="E12" s="258"/>
      <c r="F12" s="258"/>
      <c r="G12" s="11">
        <v>5</v>
      </c>
      <c r="H12" s="106">
        <v>1917876</v>
      </c>
      <c r="I12" s="106">
        <v>14755126</v>
      </c>
    </row>
    <row r="13" spans="1:9" ht="24.6" customHeight="1" x14ac:dyDescent="0.2">
      <c r="A13" s="259" t="s">
        <v>379</v>
      </c>
      <c r="B13" s="259"/>
      <c r="C13" s="259"/>
      <c r="D13" s="259"/>
      <c r="E13" s="259"/>
      <c r="F13" s="259"/>
      <c r="G13" s="25">
        <v>6</v>
      </c>
      <c r="H13" s="107">
        <f>SUM(H8:H12)</f>
        <v>210309029</v>
      </c>
      <c r="I13" s="107">
        <f>SUM(I8:I12)</f>
        <v>252704937</v>
      </c>
    </row>
    <row r="14" spans="1:9" ht="12.75" customHeight="1" x14ac:dyDescent="0.2">
      <c r="A14" s="258" t="s">
        <v>380</v>
      </c>
      <c r="B14" s="258"/>
      <c r="C14" s="258"/>
      <c r="D14" s="258"/>
      <c r="E14" s="258"/>
      <c r="F14" s="258"/>
      <c r="G14" s="11">
        <v>7</v>
      </c>
      <c r="H14" s="106">
        <v>-146544757</v>
      </c>
      <c r="I14" s="106">
        <v>-156397664</v>
      </c>
    </row>
    <row r="15" spans="1:9" ht="12.75" customHeight="1" x14ac:dyDescent="0.2">
      <c r="A15" s="258" t="s">
        <v>381</v>
      </c>
      <c r="B15" s="258"/>
      <c r="C15" s="258"/>
      <c r="D15" s="258"/>
      <c r="E15" s="258"/>
      <c r="F15" s="258"/>
      <c r="G15" s="11">
        <v>8</v>
      </c>
      <c r="H15" s="106">
        <v>-40079267</v>
      </c>
      <c r="I15" s="106">
        <v>-43965721</v>
      </c>
    </row>
    <row r="16" spans="1:9" ht="12.75" customHeight="1" x14ac:dyDescent="0.2">
      <c r="A16" s="258" t="s">
        <v>382</v>
      </c>
      <c r="B16" s="258"/>
      <c r="C16" s="258"/>
      <c r="D16" s="258"/>
      <c r="E16" s="258"/>
      <c r="F16" s="258"/>
      <c r="G16" s="11">
        <v>9</v>
      </c>
      <c r="H16" s="106">
        <v>-1081593</v>
      </c>
      <c r="I16" s="106">
        <v>-1062305</v>
      </c>
    </row>
    <row r="17" spans="1:9" ht="12.75" customHeight="1" x14ac:dyDescent="0.2">
      <c r="A17" s="258" t="s">
        <v>383</v>
      </c>
      <c r="B17" s="258"/>
      <c r="C17" s="258"/>
      <c r="D17" s="258"/>
      <c r="E17" s="258"/>
      <c r="F17" s="258"/>
      <c r="G17" s="11">
        <v>10</v>
      </c>
      <c r="H17" s="106">
        <v>-495045</v>
      </c>
      <c r="I17" s="106">
        <v>-458326</v>
      </c>
    </row>
    <row r="18" spans="1:9" ht="12.75" customHeight="1" x14ac:dyDescent="0.2">
      <c r="A18" s="258" t="s">
        <v>384</v>
      </c>
      <c r="B18" s="258"/>
      <c r="C18" s="258"/>
      <c r="D18" s="258"/>
      <c r="E18" s="258"/>
      <c r="F18" s="258"/>
      <c r="G18" s="11">
        <v>11</v>
      </c>
      <c r="H18" s="106">
        <v>-1268440</v>
      </c>
      <c r="I18" s="106">
        <v>-1466741</v>
      </c>
    </row>
    <row r="19" spans="1:9" ht="12.75" customHeight="1" x14ac:dyDescent="0.2">
      <c r="A19" s="258" t="s">
        <v>385</v>
      </c>
      <c r="B19" s="258"/>
      <c r="C19" s="258"/>
      <c r="D19" s="258"/>
      <c r="E19" s="258"/>
      <c r="F19" s="258"/>
      <c r="G19" s="11">
        <v>12</v>
      </c>
      <c r="H19" s="106">
        <v>-14065801</v>
      </c>
      <c r="I19" s="106">
        <v>-11938875</v>
      </c>
    </row>
    <row r="20" spans="1:9" ht="26.25" customHeight="1" x14ac:dyDescent="0.2">
      <c r="A20" s="259" t="s">
        <v>386</v>
      </c>
      <c r="B20" s="259"/>
      <c r="C20" s="259"/>
      <c r="D20" s="259"/>
      <c r="E20" s="259"/>
      <c r="F20" s="259"/>
      <c r="G20" s="25">
        <v>13</v>
      </c>
      <c r="H20" s="107">
        <f>SUM(H14:H19)</f>
        <v>-203534903</v>
      </c>
      <c r="I20" s="107">
        <f>SUM(I14:I19)</f>
        <v>-215289632</v>
      </c>
    </row>
    <row r="21" spans="1:9" ht="27.6" customHeight="1" x14ac:dyDescent="0.2">
      <c r="A21" s="267" t="s">
        <v>387</v>
      </c>
      <c r="B21" s="267"/>
      <c r="C21" s="267"/>
      <c r="D21" s="267"/>
      <c r="E21" s="267"/>
      <c r="F21" s="267"/>
      <c r="G21" s="26">
        <v>14</v>
      </c>
      <c r="H21" s="108">
        <f>H13+H20</f>
        <v>6774126</v>
      </c>
      <c r="I21" s="108">
        <f>I13+I20</f>
        <v>37415305</v>
      </c>
    </row>
    <row r="22" spans="1:9" x14ac:dyDescent="0.2">
      <c r="A22" s="268" t="s">
        <v>188</v>
      </c>
      <c r="B22" s="269"/>
      <c r="C22" s="269"/>
      <c r="D22" s="269"/>
      <c r="E22" s="269"/>
      <c r="F22" s="269"/>
      <c r="G22" s="269"/>
      <c r="H22" s="269"/>
      <c r="I22" s="270"/>
    </row>
    <row r="23" spans="1:9" ht="26.45" customHeight="1" x14ac:dyDescent="0.2">
      <c r="A23" s="271" t="s">
        <v>224</v>
      </c>
      <c r="B23" s="271"/>
      <c r="C23" s="271"/>
      <c r="D23" s="271"/>
      <c r="E23" s="271"/>
      <c r="F23" s="271"/>
      <c r="G23" s="10">
        <v>15</v>
      </c>
      <c r="H23" s="105">
        <v>23385</v>
      </c>
      <c r="I23" s="105">
        <v>44588</v>
      </c>
    </row>
    <row r="24" spans="1:9" ht="12.75" customHeight="1" x14ac:dyDescent="0.2">
      <c r="A24" s="258" t="s">
        <v>225</v>
      </c>
      <c r="B24" s="258"/>
      <c r="C24" s="258"/>
      <c r="D24" s="258"/>
      <c r="E24" s="258"/>
      <c r="F24" s="258"/>
      <c r="G24" s="10">
        <v>16</v>
      </c>
      <c r="H24" s="106">
        <v>0</v>
      </c>
      <c r="I24" s="106">
        <v>0</v>
      </c>
    </row>
    <row r="25" spans="1:9" ht="12.75" customHeight="1" x14ac:dyDescent="0.2">
      <c r="A25" s="258" t="s">
        <v>226</v>
      </c>
      <c r="B25" s="258"/>
      <c r="C25" s="258"/>
      <c r="D25" s="258"/>
      <c r="E25" s="258"/>
      <c r="F25" s="258"/>
      <c r="G25" s="10">
        <v>17</v>
      </c>
      <c r="H25" s="106">
        <v>14</v>
      </c>
      <c r="I25" s="106">
        <v>115312</v>
      </c>
    </row>
    <row r="26" spans="1:9" ht="12.75" customHeight="1" x14ac:dyDescent="0.2">
      <c r="A26" s="258" t="s">
        <v>227</v>
      </c>
      <c r="B26" s="258"/>
      <c r="C26" s="258"/>
      <c r="D26" s="258"/>
      <c r="E26" s="258"/>
      <c r="F26" s="258"/>
      <c r="G26" s="10">
        <v>18</v>
      </c>
      <c r="H26" s="106">
        <v>0</v>
      </c>
      <c r="I26" s="106">
        <v>0</v>
      </c>
    </row>
    <row r="27" spans="1:9" ht="12.75" customHeight="1" x14ac:dyDescent="0.2">
      <c r="A27" s="258" t="s">
        <v>228</v>
      </c>
      <c r="B27" s="258"/>
      <c r="C27" s="258"/>
      <c r="D27" s="258"/>
      <c r="E27" s="258"/>
      <c r="F27" s="258"/>
      <c r="G27" s="10">
        <v>19</v>
      </c>
      <c r="H27" s="106">
        <v>0</v>
      </c>
      <c r="I27" s="106">
        <v>0</v>
      </c>
    </row>
    <row r="28" spans="1:9" ht="12.75" customHeight="1" x14ac:dyDescent="0.2">
      <c r="A28" s="258" t="s">
        <v>229</v>
      </c>
      <c r="B28" s="258"/>
      <c r="C28" s="258"/>
      <c r="D28" s="258"/>
      <c r="E28" s="258"/>
      <c r="F28" s="258"/>
      <c r="G28" s="10">
        <v>20</v>
      </c>
      <c r="H28" s="106">
        <v>0</v>
      </c>
      <c r="I28" s="106">
        <v>0</v>
      </c>
    </row>
    <row r="29" spans="1:9" ht="24" customHeight="1" x14ac:dyDescent="0.2">
      <c r="A29" s="264" t="s">
        <v>388</v>
      </c>
      <c r="B29" s="264"/>
      <c r="C29" s="264"/>
      <c r="D29" s="264"/>
      <c r="E29" s="264"/>
      <c r="F29" s="264"/>
      <c r="G29" s="25">
        <v>21</v>
      </c>
      <c r="H29" s="109">
        <f>SUM(H23:H28)</f>
        <v>23399</v>
      </c>
      <c r="I29" s="109">
        <f>SUM(I23:I28)</f>
        <v>159900</v>
      </c>
    </row>
    <row r="30" spans="1:9" ht="27" customHeight="1" x14ac:dyDescent="0.2">
      <c r="A30" s="258" t="s">
        <v>230</v>
      </c>
      <c r="B30" s="258"/>
      <c r="C30" s="258"/>
      <c r="D30" s="258"/>
      <c r="E30" s="258"/>
      <c r="F30" s="258"/>
      <c r="G30" s="11">
        <v>22</v>
      </c>
      <c r="H30" s="106">
        <v>-6545086</v>
      </c>
      <c r="I30" s="106">
        <v>-8279101</v>
      </c>
    </row>
    <row r="31" spans="1:9" ht="12.75" customHeight="1" x14ac:dyDescent="0.2">
      <c r="A31" s="258" t="s">
        <v>231</v>
      </c>
      <c r="B31" s="258"/>
      <c r="C31" s="258"/>
      <c r="D31" s="258"/>
      <c r="E31" s="258"/>
      <c r="F31" s="258"/>
      <c r="G31" s="11">
        <v>23</v>
      </c>
      <c r="H31" s="106">
        <v>0</v>
      </c>
      <c r="I31" s="106">
        <v>0</v>
      </c>
    </row>
    <row r="32" spans="1:9" ht="12.75" customHeight="1" x14ac:dyDescent="0.2">
      <c r="A32" s="258" t="s">
        <v>389</v>
      </c>
      <c r="B32" s="258"/>
      <c r="C32" s="258"/>
      <c r="D32" s="258"/>
      <c r="E32" s="258"/>
      <c r="F32" s="258"/>
      <c r="G32" s="11">
        <v>24</v>
      </c>
      <c r="H32" s="106">
        <v>0</v>
      </c>
      <c r="I32" s="106">
        <v>0</v>
      </c>
    </row>
    <row r="33" spans="1:9" ht="12.75" customHeight="1" x14ac:dyDescent="0.2">
      <c r="A33" s="258" t="s">
        <v>232</v>
      </c>
      <c r="B33" s="258"/>
      <c r="C33" s="258"/>
      <c r="D33" s="258"/>
      <c r="E33" s="258"/>
      <c r="F33" s="258"/>
      <c r="G33" s="11">
        <v>25</v>
      </c>
      <c r="H33" s="106">
        <v>0</v>
      </c>
      <c r="I33" s="106">
        <v>0</v>
      </c>
    </row>
    <row r="34" spans="1:9" ht="12.75" customHeight="1" x14ac:dyDescent="0.2">
      <c r="A34" s="258" t="s">
        <v>233</v>
      </c>
      <c r="B34" s="258"/>
      <c r="C34" s="258"/>
      <c r="D34" s="258"/>
      <c r="E34" s="258"/>
      <c r="F34" s="258"/>
      <c r="G34" s="11">
        <v>26</v>
      </c>
      <c r="H34" s="106">
        <v>0</v>
      </c>
      <c r="I34" s="106">
        <v>0</v>
      </c>
    </row>
    <row r="35" spans="1:9" ht="25.9" customHeight="1" x14ac:dyDescent="0.2">
      <c r="A35" s="264" t="s">
        <v>390</v>
      </c>
      <c r="B35" s="264"/>
      <c r="C35" s="264"/>
      <c r="D35" s="264"/>
      <c r="E35" s="264"/>
      <c r="F35" s="264"/>
      <c r="G35" s="25">
        <v>27</v>
      </c>
      <c r="H35" s="109">
        <f>SUM(H30:H34)</f>
        <v>-6545086</v>
      </c>
      <c r="I35" s="109">
        <f>SUM(I30:I34)</f>
        <v>-8279101</v>
      </c>
    </row>
    <row r="36" spans="1:9" ht="28.15" customHeight="1" x14ac:dyDescent="0.2">
      <c r="A36" s="267" t="s">
        <v>391</v>
      </c>
      <c r="B36" s="267"/>
      <c r="C36" s="267"/>
      <c r="D36" s="267"/>
      <c r="E36" s="267"/>
      <c r="F36" s="267"/>
      <c r="G36" s="26">
        <v>28</v>
      </c>
      <c r="H36" s="110">
        <f>H29+H35</f>
        <v>-6521687</v>
      </c>
      <c r="I36" s="110">
        <f>I29+I35</f>
        <v>-8119201</v>
      </c>
    </row>
    <row r="37" spans="1:9" x14ac:dyDescent="0.2">
      <c r="A37" s="268" t="s">
        <v>203</v>
      </c>
      <c r="B37" s="269"/>
      <c r="C37" s="269"/>
      <c r="D37" s="269"/>
      <c r="E37" s="269"/>
      <c r="F37" s="269"/>
      <c r="G37" s="269">
        <v>0</v>
      </c>
      <c r="H37" s="269"/>
      <c r="I37" s="270"/>
    </row>
    <row r="38" spans="1:9" ht="12.75" customHeight="1" x14ac:dyDescent="0.2">
      <c r="A38" s="272" t="s">
        <v>234</v>
      </c>
      <c r="B38" s="272"/>
      <c r="C38" s="272"/>
      <c r="D38" s="272"/>
      <c r="E38" s="272"/>
      <c r="F38" s="272"/>
      <c r="G38" s="10">
        <v>29</v>
      </c>
      <c r="H38" s="105">
        <v>0</v>
      </c>
      <c r="I38" s="105">
        <v>0</v>
      </c>
    </row>
    <row r="39" spans="1:9" ht="25.15" customHeight="1" x14ac:dyDescent="0.2">
      <c r="A39" s="263" t="s">
        <v>235</v>
      </c>
      <c r="B39" s="263"/>
      <c r="C39" s="263"/>
      <c r="D39" s="263"/>
      <c r="E39" s="263"/>
      <c r="F39" s="263"/>
      <c r="G39" s="11">
        <v>30</v>
      </c>
      <c r="H39" s="106">
        <v>0</v>
      </c>
      <c r="I39" s="106">
        <v>0</v>
      </c>
    </row>
    <row r="40" spans="1:9" ht="12.75" customHeight="1" x14ac:dyDescent="0.2">
      <c r="A40" s="263" t="s">
        <v>236</v>
      </c>
      <c r="B40" s="263"/>
      <c r="C40" s="263"/>
      <c r="D40" s="263"/>
      <c r="E40" s="263"/>
      <c r="F40" s="263"/>
      <c r="G40" s="11">
        <v>31</v>
      </c>
      <c r="H40" s="106">
        <v>10859210</v>
      </c>
      <c r="I40" s="106">
        <v>0</v>
      </c>
    </row>
    <row r="41" spans="1:9" ht="12.75" customHeight="1" x14ac:dyDescent="0.2">
      <c r="A41" s="263" t="s">
        <v>237</v>
      </c>
      <c r="B41" s="263"/>
      <c r="C41" s="263"/>
      <c r="D41" s="263"/>
      <c r="E41" s="263"/>
      <c r="F41" s="263"/>
      <c r="G41" s="11">
        <v>32</v>
      </c>
      <c r="H41" s="106">
        <v>80</v>
      </c>
      <c r="I41" s="106">
        <v>0</v>
      </c>
    </row>
    <row r="42" spans="1:9" ht="25.9" customHeight="1" x14ac:dyDescent="0.2">
      <c r="A42" s="264" t="s">
        <v>392</v>
      </c>
      <c r="B42" s="264"/>
      <c r="C42" s="264"/>
      <c r="D42" s="264"/>
      <c r="E42" s="264"/>
      <c r="F42" s="264"/>
      <c r="G42" s="25">
        <v>33</v>
      </c>
      <c r="H42" s="109">
        <f>H41+H40+H39+H38</f>
        <v>10859290</v>
      </c>
      <c r="I42" s="109">
        <f>I41+I40+I39+I38</f>
        <v>0</v>
      </c>
    </row>
    <row r="43" spans="1:9" ht="24.6" customHeight="1" x14ac:dyDescent="0.2">
      <c r="A43" s="263" t="s">
        <v>238</v>
      </c>
      <c r="B43" s="263"/>
      <c r="C43" s="263"/>
      <c r="D43" s="263"/>
      <c r="E43" s="263"/>
      <c r="F43" s="263"/>
      <c r="G43" s="11">
        <v>34</v>
      </c>
      <c r="H43" s="106">
        <v>-4427836</v>
      </c>
      <c r="I43" s="106">
        <v>-7610940</v>
      </c>
    </row>
    <row r="44" spans="1:9" ht="12.75" customHeight="1" x14ac:dyDescent="0.2">
      <c r="A44" s="263" t="s">
        <v>239</v>
      </c>
      <c r="B44" s="263"/>
      <c r="C44" s="263"/>
      <c r="D44" s="263"/>
      <c r="E44" s="263"/>
      <c r="F44" s="263"/>
      <c r="G44" s="11">
        <v>35</v>
      </c>
      <c r="H44" s="106">
        <v>0</v>
      </c>
      <c r="I44" s="106">
        <v>-4537077</v>
      </c>
    </row>
    <row r="45" spans="1:9" ht="12.75" customHeight="1" x14ac:dyDescent="0.2">
      <c r="A45" s="263" t="s">
        <v>240</v>
      </c>
      <c r="B45" s="263"/>
      <c r="C45" s="263"/>
      <c r="D45" s="263"/>
      <c r="E45" s="263"/>
      <c r="F45" s="263"/>
      <c r="G45" s="11">
        <v>36</v>
      </c>
      <c r="H45" s="106">
        <v>-1834434</v>
      </c>
      <c r="I45" s="106">
        <v>-1855542</v>
      </c>
    </row>
    <row r="46" spans="1:9" ht="21" customHeight="1" x14ac:dyDescent="0.2">
      <c r="A46" s="263" t="s">
        <v>241</v>
      </c>
      <c r="B46" s="263"/>
      <c r="C46" s="263"/>
      <c r="D46" s="263"/>
      <c r="E46" s="263"/>
      <c r="F46" s="263"/>
      <c r="G46" s="11">
        <v>37</v>
      </c>
      <c r="H46" s="106">
        <v>0</v>
      </c>
      <c r="I46" s="106">
        <v>0</v>
      </c>
    </row>
    <row r="47" spans="1:9" ht="12.75" customHeight="1" x14ac:dyDescent="0.2">
      <c r="A47" s="263" t="s">
        <v>242</v>
      </c>
      <c r="B47" s="263"/>
      <c r="C47" s="263"/>
      <c r="D47" s="263"/>
      <c r="E47" s="263"/>
      <c r="F47" s="263"/>
      <c r="G47" s="11">
        <v>38</v>
      </c>
      <c r="H47" s="106">
        <v>-194951</v>
      </c>
      <c r="I47" s="106">
        <v>-243636</v>
      </c>
    </row>
    <row r="48" spans="1:9" ht="22.9" customHeight="1" x14ac:dyDescent="0.2">
      <c r="A48" s="264" t="s">
        <v>393</v>
      </c>
      <c r="B48" s="264"/>
      <c r="C48" s="264"/>
      <c r="D48" s="264"/>
      <c r="E48" s="264"/>
      <c r="F48" s="264"/>
      <c r="G48" s="25">
        <v>39</v>
      </c>
      <c r="H48" s="109">
        <f>H47+H46+H45+H44+H43</f>
        <v>-6457221</v>
      </c>
      <c r="I48" s="109">
        <f>I47+I46+I45+I44+I43</f>
        <v>-14247195</v>
      </c>
    </row>
    <row r="49" spans="1:9" ht="25.9" customHeight="1" x14ac:dyDescent="0.2">
      <c r="A49" s="265" t="s">
        <v>423</v>
      </c>
      <c r="B49" s="265"/>
      <c r="C49" s="265"/>
      <c r="D49" s="265"/>
      <c r="E49" s="265"/>
      <c r="F49" s="265"/>
      <c r="G49" s="25">
        <v>40</v>
      </c>
      <c r="H49" s="109">
        <f>H48+H42</f>
        <v>4402069</v>
      </c>
      <c r="I49" s="109">
        <f>I48+I42</f>
        <v>-14247195</v>
      </c>
    </row>
    <row r="50" spans="1:9" ht="12.75" customHeight="1" x14ac:dyDescent="0.2">
      <c r="A50" s="258" t="s">
        <v>243</v>
      </c>
      <c r="B50" s="258"/>
      <c r="C50" s="258"/>
      <c r="D50" s="258"/>
      <c r="E50" s="258"/>
      <c r="F50" s="258"/>
      <c r="G50" s="11">
        <v>41</v>
      </c>
      <c r="H50" s="106">
        <v>276492</v>
      </c>
      <c r="I50" s="106">
        <v>87669</v>
      </c>
    </row>
    <row r="51" spans="1:9" ht="25.9" customHeight="1" x14ac:dyDescent="0.2">
      <c r="A51" s="265" t="s">
        <v>394</v>
      </c>
      <c r="B51" s="265"/>
      <c r="C51" s="265"/>
      <c r="D51" s="265"/>
      <c r="E51" s="265"/>
      <c r="F51" s="265"/>
      <c r="G51" s="25">
        <v>42</v>
      </c>
      <c r="H51" s="109">
        <f>H21+H36+H49+H50</f>
        <v>4931000</v>
      </c>
      <c r="I51" s="109">
        <f>I21+I36+I49+I50</f>
        <v>15136578</v>
      </c>
    </row>
    <row r="52" spans="1:9" ht="12.75" customHeight="1" x14ac:dyDescent="0.2">
      <c r="A52" s="266" t="s">
        <v>217</v>
      </c>
      <c r="B52" s="266"/>
      <c r="C52" s="266"/>
      <c r="D52" s="266"/>
      <c r="E52" s="266"/>
      <c r="F52" s="266"/>
      <c r="G52" s="11">
        <v>43</v>
      </c>
      <c r="H52" s="106">
        <v>12327765</v>
      </c>
      <c r="I52" s="106">
        <v>30022174</v>
      </c>
    </row>
    <row r="53" spans="1:9" ht="31.9" customHeight="1" x14ac:dyDescent="0.2">
      <c r="A53" s="262" t="s">
        <v>395</v>
      </c>
      <c r="B53" s="262"/>
      <c r="C53" s="262"/>
      <c r="D53" s="262"/>
      <c r="E53" s="262"/>
      <c r="F53" s="262"/>
      <c r="G53" s="27">
        <v>44</v>
      </c>
      <c r="H53" s="111">
        <f>H52+H51</f>
        <v>17258765</v>
      </c>
      <c r="I53" s="111">
        <f>I52+I51</f>
        <v>45158752</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disablePrompts="1"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abSelected="1" topLeftCell="G9" zoomScaleNormal="100" zoomScaleSheetLayoutView="100" workbookViewId="0">
      <selection activeCell="W21" sqref="W2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4" t="s">
        <v>244</v>
      </c>
      <c r="B1" s="285"/>
      <c r="C1" s="285"/>
      <c r="D1" s="285"/>
      <c r="E1" s="285"/>
      <c r="F1" s="285"/>
      <c r="G1" s="285"/>
      <c r="H1" s="285"/>
      <c r="I1" s="285"/>
      <c r="J1" s="285"/>
      <c r="K1" s="14"/>
    </row>
    <row r="2" spans="1:26" ht="15.75" x14ac:dyDescent="0.2">
      <c r="A2" s="2"/>
      <c r="B2" s="3"/>
      <c r="C2" s="286" t="s">
        <v>245</v>
      </c>
      <c r="D2" s="286"/>
      <c r="E2" s="5">
        <v>46023</v>
      </c>
      <c r="F2" s="4" t="s">
        <v>0</v>
      </c>
      <c r="G2" s="5">
        <v>46295</v>
      </c>
      <c r="H2" s="15"/>
      <c r="I2" s="15"/>
      <c r="J2" s="15"/>
      <c r="K2" s="14"/>
      <c r="Y2" s="16" t="s">
        <v>438</v>
      </c>
    </row>
    <row r="3" spans="1:26" ht="13.5" customHeight="1" x14ac:dyDescent="0.2">
      <c r="A3" s="287" t="s">
        <v>246</v>
      </c>
      <c r="B3" s="288"/>
      <c r="C3" s="288"/>
      <c r="D3" s="288"/>
      <c r="E3" s="288"/>
      <c r="F3" s="288"/>
      <c r="G3" s="287" t="s">
        <v>3</v>
      </c>
      <c r="H3" s="280" t="s">
        <v>247</v>
      </c>
      <c r="I3" s="280"/>
      <c r="J3" s="280"/>
      <c r="K3" s="280"/>
      <c r="L3" s="280"/>
      <c r="M3" s="280"/>
      <c r="N3" s="280"/>
      <c r="O3" s="280"/>
      <c r="P3" s="280"/>
      <c r="Q3" s="280"/>
      <c r="R3" s="280"/>
      <c r="S3" s="280"/>
      <c r="T3" s="280"/>
      <c r="U3" s="280"/>
      <c r="V3" s="280"/>
      <c r="W3" s="280"/>
      <c r="X3" s="280"/>
      <c r="Y3" s="280" t="s">
        <v>248</v>
      </c>
      <c r="Z3" s="280" t="s">
        <v>249</v>
      </c>
    </row>
    <row r="4" spans="1:26" ht="90" x14ac:dyDescent="0.2">
      <c r="A4" s="288"/>
      <c r="B4" s="288"/>
      <c r="C4" s="288"/>
      <c r="D4" s="288"/>
      <c r="E4" s="288"/>
      <c r="F4" s="288"/>
      <c r="G4" s="278"/>
      <c r="H4" s="112" t="s">
        <v>250</v>
      </c>
      <c r="I4" s="112" t="s">
        <v>251</v>
      </c>
      <c r="J4" s="112" t="s">
        <v>252</v>
      </c>
      <c r="K4" s="112" t="s">
        <v>253</v>
      </c>
      <c r="L4" s="112" t="s">
        <v>254</v>
      </c>
      <c r="M4" s="112" t="s">
        <v>255</v>
      </c>
      <c r="N4" s="112" t="s">
        <v>256</v>
      </c>
      <c r="O4" s="112" t="s">
        <v>257</v>
      </c>
      <c r="P4" s="113" t="s">
        <v>396</v>
      </c>
      <c r="Q4" s="112" t="s">
        <v>258</v>
      </c>
      <c r="R4" s="112" t="s">
        <v>259</v>
      </c>
      <c r="S4" s="113" t="s">
        <v>397</v>
      </c>
      <c r="T4" s="113" t="s">
        <v>398</v>
      </c>
      <c r="U4" s="113" t="s">
        <v>426</v>
      </c>
      <c r="V4" s="112" t="s">
        <v>260</v>
      </c>
      <c r="W4" s="112" t="s">
        <v>261</v>
      </c>
      <c r="X4" s="112" t="s">
        <v>262</v>
      </c>
      <c r="Y4" s="281"/>
      <c r="Z4" s="281"/>
    </row>
    <row r="5" spans="1:26" ht="22.5" x14ac:dyDescent="0.2">
      <c r="A5" s="282">
        <v>1</v>
      </c>
      <c r="B5" s="282"/>
      <c r="C5" s="282"/>
      <c r="D5" s="282"/>
      <c r="E5" s="282"/>
      <c r="F5" s="282"/>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427</v>
      </c>
      <c r="Y5" s="112">
        <v>20</v>
      </c>
      <c r="Z5" s="115" t="s">
        <v>428</v>
      </c>
    </row>
    <row r="6" spans="1:26" x14ac:dyDescent="0.2">
      <c r="A6" s="276" t="s">
        <v>263</v>
      </c>
      <c r="B6" s="276"/>
      <c r="C6" s="276"/>
      <c r="D6" s="276"/>
      <c r="E6" s="276"/>
      <c r="F6" s="276"/>
      <c r="G6" s="276"/>
      <c r="H6" s="276"/>
      <c r="I6" s="276"/>
      <c r="J6" s="276"/>
      <c r="K6" s="276"/>
      <c r="L6" s="276"/>
      <c r="M6" s="276"/>
      <c r="N6" s="283"/>
      <c r="O6" s="283"/>
      <c r="P6" s="283"/>
      <c r="Q6" s="283"/>
      <c r="R6" s="283"/>
      <c r="S6" s="283"/>
      <c r="T6" s="283"/>
      <c r="U6" s="283"/>
      <c r="V6" s="283"/>
      <c r="W6" s="283"/>
      <c r="X6" s="283"/>
      <c r="Y6" s="283"/>
      <c r="Z6" s="277"/>
    </row>
    <row r="7" spans="1:26" x14ac:dyDescent="0.2">
      <c r="A7" s="279" t="s">
        <v>296</v>
      </c>
      <c r="B7" s="279"/>
      <c r="C7" s="279"/>
      <c r="D7" s="279"/>
      <c r="E7" s="279"/>
      <c r="F7" s="279"/>
      <c r="G7" s="116">
        <v>1</v>
      </c>
      <c r="H7" s="119">
        <v>41247193</v>
      </c>
      <c r="I7" s="119">
        <v>12386939</v>
      </c>
      <c r="J7" s="119">
        <v>22007</v>
      </c>
      <c r="K7" s="119">
        <v>1123568</v>
      </c>
      <c r="L7" s="119">
        <v>1123568</v>
      </c>
      <c r="M7" s="119">
        <v>4329751</v>
      </c>
      <c r="N7" s="119">
        <v>0</v>
      </c>
      <c r="O7" s="119">
        <v>6404565</v>
      </c>
      <c r="P7" s="119">
        <v>0</v>
      </c>
      <c r="Q7" s="119">
        <v>0</v>
      </c>
      <c r="R7" s="119">
        <v>0</v>
      </c>
      <c r="S7" s="119">
        <v>0</v>
      </c>
      <c r="T7" s="119">
        <v>-646876.71</v>
      </c>
      <c r="U7" s="119">
        <v>0</v>
      </c>
      <c r="V7" s="119">
        <v>-1499020</v>
      </c>
      <c r="W7" s="119">
        <v>6066930</v>
      </c>
      <c r="X7" s="121">
        <f>H7+I7+J7+K7-L7+M7+N7+O7+P7+Q7+R7+V7+W7+S7+T7+U7</f>
        <v>68311488.290000007</v>
      </c>
      <c r="Y7" s="119">
        <v>0</v>
      </c>
      <c r="Z7" s="121">
        <f>X7+Y7</f>
        <v>68311488.290000007</v>
      </c>
    </row>
    <row r="8" spans="1:26" x14ac:dyDescent="0.2">
      <c r="A8" s="274" t="s">
        <v>264</v>
      </c>
      <c r="B8" s="274"/>
      <c r="C8" s="274"/>
      <c r="D8" s="274"/>
      <c r="E8" s="274"/>
      <c r="F8" s="274"/>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74" t="s">
        <v>265</v>
      </c>
      <c r="B9" s="274"/>
      <c r="C9" s="274"/>
      <c r="D9" s="274"/>
      <c r="E9" s="274"/>
      <c r="F9" s="274"/>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75" t="s">
        <v>297</v>
      </c>
      <c r="B10" s="275"/>
      <c r="C10" s="275"/>
      <c r="D10" s="275"/>
      <c r="E10" s="275"/>
      <c r="F10" s="275"/>
      <c r="G10" s="117">
        <v>4</v>
      </c>
      <c r="H10" s="121">
        <f>H7+H8+H9</f>
        <v>41247193</v>
      </c>
      <c r="I10" s="121">
        <f t="shared" ref="I10:Z10" si="2">I7+I8+I9</f>
        <v>12386939</v>
      </c>
      <c r="J10" s="121">
        <f t="shared" si="2"/>
        <v>22007</v>
      </c>
      <c r="K10" s="121">
        <f>K7+K8+K9</f>
        <v>1123568</v>
      </c>
      <c r="L10" s="121">
        <f t="shared" si="2"/>
        <v>1123568</v>
      </c>
      <c r="M10" s="121">
        <f t="shared" si="2"/>
        <v>4329751</v>
      </c>
      <c r="N10" s="121">
        <f t="shared" si="2"/>
        <v>0</v>
      </c>
      <c r="O10" s="121">
        <f t="shared" si="2"/>
        <v>6404565</v>
      </c>
      <c r="P10" s="121">
        <f t="shared" si="2"/>
        <v>0</v>
      </c>
      <c r="Q10" s="121">
        <f t="shared" si="2"/>
        <v>0</v>
      </c>
      <c r="R10" s="121">
        <f t="shared" si="2"/>
        <v>0</v>
      </c>
      <c r="S10" s="121">
        <f t="shared" si="2"/>
        <v>0</v>
      </c>
      <c r="T10" s="121">
        <f>T7+T8+T9</f>
        <v>-646876.71</v>
      </c>
      <c r="U10" s="121">
        <f>U7+U8+U9</f>
        <v>0</v>
      </c>
      <c r="V10" s="121">
        <f>V7+V8+V9</f>
        <v>-1499020</v>
      </c>
      <c r="W10" s="121">
        <f>W7+W8+W9</f>
        <v>6066930</v>
      </c>
      <c r="X10" s="121">
        <f>X7+X8+X9</f>
        <v>68311488.290000007</v>
      </c>
      <c r="Y10" s="121">
        <f t="shared" si="2"/>
        <v>0</v>
      </c>
      <c r="Z10" s="121">
        <f t="shared" si="2"/>
        <v>68311488.290000007</v>
      </c>
    </row>
    <row r="11" spans="1:26" x14ac:dyDescent="0.2">
      <c r="A11" s="274" t="s">
        <v>266</v>
      </c>
      <c r="B11" s="274"/>
      <c r="C11" s="274"/>
      <c r="D11" s="274"/>
      <c r="E11" s="274"/>
      <c r="F11" s="274"/>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11663942</v>
      </c>
      <c r="X11" s="121">
        <f>H11+I11+J11+K11-L11+M11+N11+O11+P11+Q11+R11+V11+W11+S11+T11+U11</f>
        <v>11663942</v>
      </c>
      <c r="Y11" s="119">
        <v>0</v>
      </c>
      <c r="Z11" s="121">
        <f t="shared" ref="Z11:Z29" si="3">X11+Y11</f>
        <v>11663942</v>
      </c>
    </row>
    <row r="12" spans="1:26" x14ac:dyDescent="0.2">
      <c r="A12" s="274" t="s">
        <v>267</v>
      </c>
      <c r="B12" s="274"/>
      <c r="C12" s="274"/>
      <c r="D12" s="274"/>
      <c r="E12" s="274"/>
      <c r="F12" s="274"/>
      <c r="G12" s="116">
        <v>6</v>
      </c>
      <c r="H12" s="118">
        <v>0</v>
      </c>
      <c r="I12" s="118">
        <v>0</v>
      </c>
      <c r="J12" s="118">
        <v>0</v>
      </c>
      <c r="K12" s="118">
        <v>0</v>
      </c>
      <c r="L12" s="118">
        <v>0</v>
      </c>
      <c r="M12" s="118">
        <v>0</v>
      </c>
      <c r="N12" s="119">
        <v>0</v>
      </c>
      <c r="O12" s="118">
        <v>0</v>
      </c>
      <c r="P12" s="118">
        <v>0</v>
      </c>
      <c r="Q12" s="118">
        <v>0</v>
      </c>
      <c r="R12" s="118">
        <v>0</v>
      </c>
      <c r="S12" s="118">
        <v>0</v>
      </c>
      <c r="T12" s="119">
        <v>-113995</v>
      </c>
      <c r="U12" s="119">
        <v>0</v>
      </c>
      <c r="V12" s="118">
        <v>0</v>
      </c>
      <c r="W12" s="118">
        <v>0</v>
      </c>
      <c r="X12" s="121">
        <f t="shared" ref="X12:X29" si="4">H12+I12+J12+K12-L12+M12+N12+O12+P12+Q12+R12+V12+W12+S12+T12+U12</f>
        <v>-113995</v>
      </c>
      <c r="Y12" s="119">
        <v>0</v>
      </c>
      <c r="Z12" s="121">
        <f t="shared" si="3"/>
        <v>-113995</v>
      </c>
    </row>
    <row r="13" spans="1:26" ht="26.25" customHeight="1" x14ac:dyDescent="0.2">
      <c r="A13" s="274" t="s">
        <v>268</v>
      </c>
      <c r="B13" s="274"/>
      <c r="C13" s="274"/>
      <c r="D13" s="274"/>
      <c r="E13" s="274"/>
      <c r="F13" s="274"/>
      <c r="G13" s="116">
        <v>7</v>
      </c>
      <c r="H13" s="118">
        <v>0</v>
      </c>
      <c r="I13" s="118">
        <v>0</v>
      </c>
      <c r="J13" s="118">
        <v>0</v>
      </c>
      <c r="K13" s="118">
        <v>0</v>
      </c>
      <c r="L13" s="118">
        <v>0</v>
      </c>
      <c r="M13" s="118">
        <v>0</v>
      </c>
      <c r="N13" s="118">
        <v>0</v>
      </c>
      <c r="O13" s="119">
        <v>3095243</v>
      </c>
      <c r="P13" s="118">
        <v>0</v>
      </c>
      <c r="Q13" s="118">
        <v>0</v>
      </c>
      <c r="R13" s="118">
        <v>0</v>
      </c>
      <c r="S13" s="118">
        <v>0</v>
      </c>
      <c r="T13" s="118">
        <v>0</v>
      </c>
      <c r="U13" s="119">
        <v>0</v>
      </c>
      <c r="V13" s="119">
        <v>0</v>
      </c>
      <c r="W13" s="119">
        <v>0</v>
      </c>
      <c r="X13" s="121">
        <f t="shared" si="4"/>
        <v>3095243</v>
      </c>
      <c r="Y13" s="119">
        <v>0</v>
      </c>
      <c r="Z13" s="121">
        <f t="shared" si="3"/>
        <v>3095243</v>
      </c>
    </row>
    <row r="14" spans="1:26" ht="39" customHeight="1" x14ac:dyDescent="0.2">
      <c r="A14" s="274" t="s">
        <v>399</v>
      </c>
      <c r="B14" s="274"/>
      <c r="C14" s="274"/>
      <c r="D14" s="274"/>
      <c r="E14" s="274"/>
      <c r="F14" s="274"/>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274" t="s">
        <v>269</v>
      </c>
      <c r="B15" s="274"/>
      <c r="C15" s="274"/>
      <c r="D15" s="274"/>
      <c r="E15" s="274"/>
      <c r="F15" s="274"/>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274" t="s">
        <v>270</v>
      </c>
      <c r="B16" s="274"/>
      <c r="C16" s="274"/>
      <c r="D16" s="274"/>
      <c r="E16" s="274"/>
      <c r="F16" s="274"/>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74" t="s">
        <v>271</v>
      </c>
      <c r="B17" s="274"/>
      <c r="C17" s="274"/>
      <c r="D17" s="274"/>
      <c r="E17" s="274"/>
      <c r="F17" s="274"/>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74" t="s">
        <v>272</v>
      </c>
      <c r="B18" s="274"/>
      <c r="C18" s="274"/>
      <c r="D18" s="274"/>
      <c r="E18" s="274"/>
      <c r="F18" s="274"/>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74" t="s">
        <v>273</v>
      </c>
      <c r="B19" s="274"/>
      <c r="C19" s="274"/>
      <c r="D19" s="274"/>
      <c r="E19" s="274"/>
      <c r="F19" s="274"/>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
      <c r="A20" s="274" t="s">
        <v>274</v>
      </c>
      <c r="B20" s="274"/>
      <c r="C20" s="274"/>
      <c r="D20" s="274"/>
      <c r="E20" s="274"/>
      <c r="F20" s="274"/>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74" t="s">
        <v>400</v>
      </c>
      <c r="B21" s="274"/>
      <c r="C21" s="274"/>
      <c r="D21" s="274"/>
      <c r="E21" s="274"/>
      <c r="F21" s="274"/>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74" t="s">
        <v>401</v>
      </c>
      <c r="B22" s="274"/>
      <c r="C22" s="274"/>
      <c r="D22" s="274"/>
      <c r="E22" s="274"/>
      <c r="F22" s="274"/>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74" t="s">
        <v>402</v>
      </c>
      <c r="B23" s="274"/>
      <c r="C23" s="274"/>
      <c r="D23" s="274"/>
      <c r="E23" s="274"/>
      <c r="F23" s="274"/>
      <c r="G23" s="116">
        <v>17</v>
      </c>
      <c r="H23" s="119">
        <v>0</v>
      </c>
      <c r="I23" s="119">
        <v>0</v>
      </c>
      <c r="J23" s="119">
        <v>0</v>
      </c>
      <c r="K23" s="119">
        <v>0</v>
      </c>
      <c r="L23" s="119">
        <v>0</v>
      </c>
      <c r="M23" s="119">
        <v>-1555432</v>
      </c>
      <c r="N23" s="119">
        <v>0</v>
      </c>
      <c r="O23" s="119">
        <v>0</v>
      </c>
      <c r="P23" s="119">
        <v>0</v>
      </c>
      <c r="Q23" s="119">
        <v>0</v>
      </c>
      <c r="R23" s="119">
        <v>0</v>
      </c>
      <c r="S23" s="119">
        <v>0</v>
      </c>
      <c r="T23" s="119">
        <v>0</v>
      </c>
      <c r="U23" s="119">
        <v>0</v>
      </c>
      <c r="V23" s="119">
        <v>1555432</v>
      </c>
      <c r="W23" s="119">
        <v>0</v>
      </c>
      <c r="X23" s="121">
        <f t="shared" si="4"/>
        <v>0</v>
      </c>
      <c r="Y23" s="119">
        <v>0</v>
      </c>
      <c r="Z23" s="121">
        <f t="shared" si="3"/>
        <v>0</v>
      </c>
    </row>
    <row r="24" spans="1:26" x14ac:dyDescent="0.2">
      <c r="A24" s="274" t="s">
        <v>275</v>
      </c>
      <c r="B24" s="274"/>
      <c r="C24" s="274"/>
      <c r="D24" s="274"/>
      <c r="E24" s="274"/>
      <c r="F24" s="274"/>
      <c r="G24" s="116">
        <v>18</v>
      </c>
      <c r="H24" s="119">
        <v>0</v>
      </c>
      <c r="I24" s="119">
        <v>0</v>
      </c>
      <c r="J24" s="119">
        <v>0</v>
      </c>
      <c r="K24" s="119">
        <v>0</v>
      </c>
      <c r="L24" s="119">
        <v>0</v>
      </c>
      <c r="M24" s="119">
        <v>0</v>
      </c>
      <c r="N24" s="119">
        <v>0</v>
      </c>
      <c r="O24" s="119">
        <v>0</v>
      </c>
      <c r="P24" s="119">
        <v>0</v>
      </c>
      <c r="Q24" s="119">
        <v>0</v>
      </c>
      <c r="R24" s="119">
        <v>0</v>
      </c>
      <c r="S24" s="119">
        <v>0</v>
      </c>
      <c r="T24" s="119">
        <v>0</v>
      </c>
      <c r="U24" s="119">
        <v>0</v>
      </c>
      <c r="V24" s="119">
        <v>0</v>
      </c>
      <c r="W24" s="119">
        <v>0</v>
      </c>
      <c r="X24" s="121">
        <f t="shared" si="4"/>
        <v>0</v>
      </c>
      <c r="Y24" s="119">
        <v>0</v>
      </c>
      <c r="Z24" s="121">
        <f t="shared" si="3"/>
        <v>0</v>
      </c>
    </row>
    <row r="25" spans="1:26" x14ac:dyDescent="0.2">
      <c r="A25" s="274" t="s">
        <v>403</v>
      </c>
      <c r="B25" s="274"/>
      <c r="C25" s="274"/>
      <c r="D25" s="274"/>
      <c r="E25" s="274"/>
      <c r="F25" s="274"/>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
      <c r="A26" s="274" t="s">
        <v>411</v>
      </c>
      <c r="B26" s="274"/>
      <c r="C26" s="274"/>
      <c r="D26" s="274"/>
      <c r="E26" s="274"/>
      <c r="F26" s="274"/>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0</v>
      </c>
      <c r="X26" s="121">
        <f t="shared" si="4"/>
        <v>0</v>
      </c>
      <c r="Y26" s="119">
        <v>0</v>
      </c>
      <c r="Z26" s="121">
        <f t="shared" si="3"/>
        <v>0</v>
      </c>
    </row>
    <row r="27" spans="1:26" ht="12.75" customHeight="1" x14ac:dyDescent="0.2">
      <c r="A27" s="274" t="s">
        <v>404</v>
      </c>
      <c r="B27" s="274"/>
      <c r="C27" s="274"/>
      <c r="D27" s="274"/>
      <c r="E27" s="274"/>
      <c r="F27" s="274"/>
      <c r="G27" s="116">
        <v>21</v>
      </c>
      <c r="H27" s="119">
        <v>0</v>
      </c>
      <c r="I27" s="119">
        <v>0</v>
      </c>
      <c r="J27" s="119">
        <v>0</v>
      </c>
      <c r="K27" s="119">
        <v>0</v>
      </c>
      <c r="L27" s="119">
        <v>0</v>
      </c>
      <c r="M27" s="119">
        <v>0</v>
      </c>
      <c r="N27" s="119">
        <v>0</v>
      </c>
      <c r="O27" s="119">
        <v>0</v>
      </c>
      <c r="P27" s="119">
        <v>0</v>
      </c>
      <c r="Q27" s="119">
        <v>0</v>
      </c>
      <c r="R27" s="119">
        <v>0</v>
      </c>
      <c r="S27" s="119">
        <v>0</v>
      </c>
      <c r="T27" s="119">
        <v>0</v>
      </c>
      <c r="U27" s="119">
        <v>0</v>
      </c>
      <c r="V27" s="119">
        <v>0</v>
      </c>
      <c r="W27" s="119">
        <v>0</v>
      </c>
      <c r="X27" s="121">
        <f t="shared" si="4"/>
        <v>0</v>
      </c>
      <c r="Y27" s="119">
        <v>0</v>
      </c>
      <c r="Z27" s="121">
        <f t="shared" si="3"/>
        <v>0</v>
      </c>
    </row>
    <row r="28" spans="1:26" ht="12.75" customHeight="1" x14ac:dyDescent="0.2">
      <c r="A28" s="274" t="s">
        <v>405</v>
      </c>
      <c r="B28" s="274"/>
      <c r="C28" s="274"/>
      <c r="D28" s="274"/>
      <c r="E28" s="274"/>
      <c r="F28" s="274"/>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6066930</v>
      </c>
      <c r="W28" s="119">
        <v>-6066930</v>
      </c>
      <c r="X28" s="121">
        <f t="shared" si="4"/>
        <v>0</v>
      </c>
      <c r="Y28" s="119">
        <v>0</v>
      </c>
      <c r="Z28" s="121">
        <f t="shared" si="3"/>
        <v>0</v>
      </c>
    </row>
    <row r="29" spans="1:26" ht="12.75" customHeight="1" x14ac:dyDescent="0.2">
      <c r="A29" s="274" t="s">
        <v>406</v>
      </c>
      <c r="B29" s="274"/>
      <c r="C29" s="274"/>
      <c r="D29" s="274"/>
      <c r="E29" s="274"/>
      <c r="F29" s="274"/>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75" t="s">
        <v>407</v>
      </c>
      <c r="B30" s="275"/>
      <c r="C30" s="275"/>
      <c r="D30" s="275"/>
      <c r="E30" s="275"/>
      <c r="F30" s="275"/>
      <c r="G30" s="117">
        <v>24</v>
      </c>
      <c r="H30" s="121">
        <f>SUM(H10:H29)</f>
        <v>41247193</v>
      </c>
      <c r="I30" s="121">
        <f t="shared" ref="I30:Z30" si="5">SUM(I10:I29)</f>
        <v>12386939</v>
      </c>
      <c r="J30" s="121">
        <f t="shared" si="5"/>
        <v>22007</v>
      </c>
      <c r="K30" s="121">
        <f t="shared" si="5"/>
        <v>1123568</v>
      </c>
      <c r="L30" s="121">
        <f t="shared" si="5"/>
        <v>1123568</v>
      </c>
      <c r="M30" s="121">
        <f t="shared" si="5"/>
        <v>2774319</v>
      </c>
      <c r="N30" s="121">
        <f t="shared" si="5"/>
        <v>0</v>
      </c>
      <c r="O30" s="121">
        <f t="shared" si="5"/>
        <v>9499808</v>
      </c>
      <c r="P30" s="121">
        <f t="shared" si="5"/>
        <v>0</v>
      </c>
      <c r="Q30" s="121">
        <f t="shared" si="5"/>
        <v>0</v>
      </c>
      <c r="R30" s="121">
        <f t="shared" si="5"/>
        <v>0</v>
      </c>
      <c r="S30" s="121">
        <f t="shared" si="5"/>
        <v>0</v>
      </c>
      <c r="T30" s="121">
        <f t="shared" si="5"/>
        <v>-760871.71</v>
      </c>
      <c r="U30" s="121">
        <f t="shared" si="5"/>
        <v>0</v>
      </c>
      <c r="V30" s="121">
        <f t="shared" si="5"/>
        <v>6123342</v>
      </c>
      <c r="W30" s="121">
        <f t="shared" si="5"/>
        <v>11663942</v>
      </c>
      <c r="X30" s="121">
        <f>SUM(X10:X29)</f>
        <v>82956678.290000007</v>
      </c>
      <c r="Y30" s="121">
        <f t="shared" si="5"/>
        <v>0</v>
      </c>
      <c r="Z30" s="121">
        <f t="shared" si="5"/>
        <v>82956678.290000007</v>
      </c>
    </row>
    <row r="31" spans="1:26" x14ac:dyDescent="0.2">
      <c r="A31" s="276" t="s">
        <v>276</v>
      </c>
      <c r="B31" s="277"/>
      <c r="C31" s="277"/>
      <c r="D31" s="277"/>
      <c r="E31" s="277"/>
      <c r="F31" s="277"/>
      <c r="G31" s="277"/>
      <c r="H31" s="277"/>
      <c r="I31" s="277"/>
      <c r="J31" s="277"/>
      <c r="K31" s="277"/>
      <c r="L31" s="277"/>
      <c r="M31" s="277"/>
      <c r="N31" s="277"/>
      <c r="O31" s="277"/>
      <c r="P31" s="277"/>
      <c r="Q31" s="277"/>
      <c r="R31" s="277"/>
      <c r="S31" s="277"/>
      <c r="T31" s="277"/>
      <c r="U31" s="277"/>
      <c r="V31" s="277"/>
      <c r="W31" s="277"/>
      <c r="X31" s="277"/>
      <c r="Y31" s="277"/>
      <c r="Z31" s="277"/>
    </row>
    <row r="32" spans="1:26" ht="36.75" customHeight="1" x14ac:dyDescent="0.2">
      <c r="A32" s="273" t="s">
        <v>277</v>
      </c>
      <c r="B32" s="273"/>
      <c r="C32" s="273"/>
      <c r="D32" s="273"/>
      <c r="E32" s="273"/>
      <c r="F32" s="273"/>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3095243</v>
      </c>
      <c r="P32" s="121">
        <f t="shared" si="6"/>
        <v>0</v>
      </c>
      <c r="Q32" s="121">
        <f t="shared" si="6"/>
        <v>0</v>
      </c>
      <c r="R32" s="121">
        <f t="shared" si="6"/>
        <v>0</v>
      </c>
      <c r="S32" s="121">
        <f t="shared" ref="S32:T32" si="7">SUM(S12:S20)</f>
        <v>0</v>
      </c>
      <c r="T32" s="121">
        <f t="shared" si="7"/>
        <v>-113995</v>
      </c>
      <c r="U32" s="121">
        <f t="shared" ref="U32" si="8">SUM(U12:U20)</f>
        <v>0</v>
      </c>
      <c r="V32" s="121">
        <f t="shared" si="6"/>
        <v>0</v>
      </c>
      <c r="W32" s="121">
        <f t="shared" si="6"/>
        <v>0</v>
      </c>
      <c r="X32" s="121">
        <f>SUM(X12:X20)</f>
        <v>2981248</v>
      </c>
      <c r="Y32" s="121">
        <f t="shared" si="6"/>
        <v>0</v>
      </c>
      <c r="Z32" s="121">
        <f t="shared" si="6"/>
        <v>2981248</v>
      </c>
    </row>
    <row r="33" spans="1:26" ht="31.5" customHeight="1" x14ac:dyDescent="0.2">
      <c r="A33" s="273" t="s">
        <v>408</v>
      </c>
      <c r="B33" s="273"/>
      <c r="C33" s="273"/>
      <c r="D33" s="273"/>
      <c r="E33" s="273"/>
      <c r="F33" s="273"/>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3095243</v>
      </c>
      <c r="P33" s="121">
        <f t="shared" si="9"/>
        <v>0</v>
      </c>
      <c r="Q33" s="121">
        <f t="shared" si="9"/>
        <v>0</v>
      </c>
      <c r="R33" s="121">
        <f t="shared" si="9"/>
        <v>0</v>
      </c>
      <c r="S33" s="121">
        <f t="shared" ref="S33:T33" si="10">S11+S32</f>
        <v>0</v>
      </c>
      <c r="T33" s="121">
        <f t="shared" si="10"/>
        <v>-113995</v>
      </c>
      <c r="U33" s="121">
        <f t="shared" ref="U33" si="11">U11+U32</f>
        <v>0</v>
      </c>
      <c r="V33" s="121">
        <f t="shared" si="9"/>
        <v>0</v>
      </c>
      <c r="W33" s="121">
        <f t="shared" si="9"/>
        <v>11663942</v>
      </c>
      <c r="X33" s="121">
        <f>X11+X32</f>
        <v>14645190</v>
      </c>
      <c r="Y33" s="121">
        <f t="shared" si="9"/>
        <v>0</v>
      </c>
      <c r="Z33" s="121">
        <f t="shared" si="9"/>
        <v>14645190</v>
      </c>
    </row>
    <row r="34" spans="1:26" ht="30.75" customHeight="1" x14ac:dyDescent="0.2">
      <c r="A34" s="273" t="s">
        <v>409</v>
      </c>
      <c r="B34" s="273"/>
      <c r="C34" s="273"/>
      <c r="D34" s="273"/>
      <c r="E34" s="273"/>
      <c r="F34" s="273"/>
      <c r="G34" s="117">
        <v>27</v>
      </c>
      <c r="H34" s="121">
        <f>SUM(H21:H29)</f>
        <v>0</v>
      </c>
      <c r="I34" s="121">
        <f t="shared" ref="I34:Z34" si="12">SUM(I21:I29)</f>
        <v>0</v>
      </c>
      <c r="J34" s="121">
        <f t="shared" si="12"/>
        <v>0</v>
      </c>
      <c r="K34" s="121">
        <f t="shared" si="12"/>
        <v>0</v>
      </c>
      <c r="L34" s="121">
        <f t="shared" si="12"/>
        <v>0</v>
      </c>
      <c r="M34" s="121">
        <f t="shared" si="12"/>
        <v>-1555432</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7622362</v>
      </c>
      <c r="W34" s="121">
        <f t="shared" si="12"/>
        <v>-6066930</v>
      </c>
      <c r="X34" s="121">
        <f>SUM(X21:X29)</f>
        <v>0</v>
      </c>
      <c r="Y34" s="121">
        <f t="shared" si="12"/>
        <v>0</v>
      </c>
      <c r="Z34" s="121">
        <f t="shared" si="12"/>
        <v>0</v>
      </c>
    </row>
    <row r="35" spans="1:26" x14ac:dyDescent="0.2">
      <c r="A35" s="276" t="s">
        <v>278</v>
      </c>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row>
    <row r="36" spans="1:26" ht="12.75" customHeight="1" x14ac:dyDescent="0.2">
      <c r="A36" s="279" t="s">
        <v>298</v>
      </c>
      <c r="B36" s="279"/>
      <c r="C36" s="279"/>
      <c r="D36" s="279"/>
      <c r="E36" s="279"/>
      <c r="F36" s="279"/>
      <c r="G36" s="116">
        <v>28</v>
      </c>
      <c r="H36" s="119">
        <v>41247193</v>
      </c>
      <c r="I36" s="119">
        <v>12386939</v>
      </c>
      <c r="J36" s="119">
        <v>22007</v>
      </c>
      <c r="K36" s="119">
        <v>1123568</v>
      </c>
      <c r="L36" s="119">
        <v>1123568</v>
      </c>
      <c r="M36" s="119">
        <v>2774319</v>
      </c>
      <c r="N36" s="119">
        <v>0</v>
      </c>
      <c r="O36" s="119">
        <v>9499808</v>
      </c>
      <c r="P36" s="119">
        <v>0</v>
      </c>
      <c r="Q36" s="119">
        <v>0</v>
      </c>
      <c r="R36" s="119">
        <v>0</v>
      </c>
      <c r="S36" s="119">
        <v>0</v>
      </c>
      <c r="T36" s="119">
        <v>-760871.71</v>
      </c>
      <c r="U36" s="119">
        <v>0</v>
      </c>
      <c r="V36" s="119">
        <v>6123342</v>
      </c>
      <c r="W36" s="119">
        <v>11663942</v>
      </c>
      <c r="X36" s="120">
        <f>H36+I36+J36+K36-L36+M36+N36+O36+P36+Q36+R36+V36+W36+S36+T36+U36</f>
        <v>82956678.290000007</v>
      </c>
      <c r="Y36" s="119">
        <v>0</v>
      </c>
      <c r="Z36" s="120">
        <f t="shared" ref="Z36:Z38" si="15">X36+Y36</f>
        <v>82956678.290000007</v>
      </c>
    </row>
    <row r="37" spans="1:26" ht="12.75" customHeight="1" x14ac:dyDescent="0.2">
      <c r="A37" s="274" t="s">
        <v>264</v>
      </c>
      <c r="B37" s="274"/>
      <c r="C37" s="274"/>
      <c r="D37" s="274"/>
      <c r="E37" s="274"/>
      <c r="F37" s="274"/>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74" t="s">
        <v>265</v>
      </c>
      <c r="B38" s="274"/>
      <c r="C38" s="274"/>
      <c r="D38" s="274"/>
      <c r="E38" s="274"/>
      <c r="F38" s="274"/>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75" t="s">
        <v>410</v>
      </c>
      <c r="B39" s="275"/>
      <c r="C39" s="275"/>
      <c r="D39" s="275"/>
      <c r="E39" s="275"/>
      <c r="F39" s="275"/>
      <c r="G39" s="117">
        <v>31</v>
      </c>
      <c r="H39" s="121">
        <f>H36+H37+H38</f>
        <v>41247193</v>
      </c>
      <c r="I39" s="121">
        <f t="shared" ref="I39:Z39" si="17">I36+I37+I38</f>
        <v>12386939</v>
      </c>
      <c r="J39" s="121">
        <f t="shared" si="17"/>
        <v>22007</v>
      </c>
      <c r="K39" s="121">
        <f t="shared" si="17"/>
        <v>1123568</v>
      </c>
      <c r="L39" s="121">
        <f t="shared" si="17"/>
        <v>1123568</v>
      </c>
      <c r="M39" s="121">
        <f t="shared" si="17"/>
        <v>2774319</v>
      </c>
      <c r="N39" s="121">
        <f t="shared" si="17"/>
        <v>0</v>
      </c>
      <c r="O39" s="121">
        <f t="shared" si="17"/>
        <v>9499808</v>
      </c>
      <c r="P39" s="121">
        <f t="shared" si="17"/>
        <v>0</v>
      </c>
      <c r="Q39" s="121">
        <f t="shared" si="17"/>
        <v>0</v>
      </c>
      <c r="R39" s="121">
        <f t="shared" si="17"/>
        <v>0</v>
      </c>
      <c r="S39" s="121">
        <f t="shared" si="17"/>
        <v>0</v>
      </c>
      <c r="T39" s="121">
        <f t="shared" si="17"/>
        <v>-760871.71</v>
      </c>
      <c r="U39" s="121">
        <f t="shared" si="17"/>
        <v>0</v>
      </c>
      <c r="V39" s="121">
        <f t="shared" si="17"/>
        <v>6123342</v>
      </c>
      <c r="W39" s="121">
        <f t="shared" si="17"/>
        <v>11663942</v>
      </c>
      <c r="X39" s="121">
        <f>X36+X37+X38</f>
        <v>82956678.290000007</v>
      </c>
      <c r="Y39" s="121">
        <f t="shared" si="17"/>
        <v>0</v>
      </c>
      <c r="Z39" s="121">
        <f t="shared" si="17"/>
        <v>82956678.290000007</v>
      </c>
    </row>
    <row r="40" spans="1:26" ht="12.75" customHeight="1" x14ac:dyDescent="0.2">
      <c r="A40" s="274" t="s">
        <v>266</v>
      </c>
      <c r="B40" s="274"/>
      <c r="C40" s="274"/>
      <c r="D40" s="274"/>
      <c r="E40" s="274"/>
      <c r="F40" s="274"/>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20997031.73</v>
      </c>
      <c r="X40" s="120">
        <f>H40+I40+J40+K40-L40+M40+N40+O40+P40+Q40+R40+V40+W40+S40+T40+U40</f>
        <v>20997031.73</v>
      </c>
      <c r="Y40" s="119">
        <v>0</v>
      </c>
      <c r="Z40" s="120">
        <f t="shared" ref="Z40:Z58" si="18">X40+Y40</f>
        <v>20997031.73</v>
      </c>
    </row>
    <row r="41" spans="1:26" ht="12.75" customHeight="1" x14ac:dyDescent="0.2">
      <c r="A41" s="274" t="s">
        <v>267</v>
      </c>
      <c r="B41" s="274"/>
      <c r="C41" s="274"/>
      <c r="D41" s="274"/>
      <c r="E41" s="274"/>
      <c r="F41" s="274"/>
      <c r="G41" s="116">
        <v>33</v>
      </c>
      <c r="H41" s="118">
        <v>0</v>
      </c>
      <c r="I41" s="118">
        <v>0</v>
      </c>
      <c r="J41" s="118">
        <v>0</v>
      </c>
      <c r="K41" s="118">
        <v>0</v>
      </c>
      <c r="L41" s="118">
        <v>0</v>
      </c>
      <c r="M41" s="118">
        <v>0</v>
      </c>
      <c r="N41" s="119">
        <v>0</v>
      </c>
      <c r="O41" s="118">
        <v>0</v>
      </c>
      <c r="P41" s="118">
        <v>0</v>
      </c>
      <c r="Q41" s="118">
        <v>0</v>
      </c>
      <c r="R41" s="118">
        <v>0</v>
      </c>
      <c r="S41" s="118">
        <v>0</v>
      </c>
      <c r="T41" s="119">
        <v>-9806.8700000000008</v>
      </c>
      <c r="U41" s="119">
        <v>0</v>
      </c>
      <c r="V41" s="118">
        <v>0</v>
      </c>
      <c r="W41" s="118">
        <v>0</v>
      </c>
      <c r="X41" s="120">
        <f t="shared" ref="X41:X58" si="19">H41+I41+J41+K41-L41+M41+N41+O41+P41+Q41+R41+V41+W41+S41+T41+U41</f>
        <v>-9806.8700000000008</v>
      </c>
      <c r="Y41" s="119">
        <v>0</v>
      </c>
      <c r="Z41" s="120">
        <f t="shared" si="18"/>
        <v>-9806.8700000000008</v>
      </c>
    </row>
    <row r="42" spans="1:26" ht="27" customHeight="1" x14ac:dyDescent="0.2">
      <c r="A42" s="274" t="s">
        <v>279</v>
      </c>
      <c r="B42" s="274"/>
      <c r="C42" s="274"/>
      <c r="D42" s="274"/>
      <c r="E42" s="274"/>
      <c r="F42" s="274"/>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74" t="s">
        <v>399</v>
      </c>
      <c r="B43" s="274"/>
      <c r="C43" s="274"/>
      <c r="D43" s="274"/>
      <c r="E43" s="274"/>
      <c r="F43" s="274"/>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274" t="s">
        <v>269</v>
      </c>
      <c r="B44" s="274"/>
      <c r="C44" s="274"/>
      <c r="D44" s="274"/>
      <c r="E44" s="274"/>
      <c r="F44" s="274"/>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
      <c r="A45" s="274" t="s">
        <v>270</v>
      </c>
      <c r="B45" s="274"/>
      <c r="C45" s="274"/>
      <c r="D45" s="274"/>
      <c r="E45" s="274"/>
      <c r="F45" s="274"/>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74" t="s">
        <v>280</v>
      </c>
      <c r="B46" s="274"/>
      <c r="C46" s="274"/>
      <c r="D46" s="274"/>
      <c r="E46" s="274"/>
      <c r="F46" s="274"/>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74" t="s">
        <v>272</v>
      </c>
      <c r="B47" s="274"/>
      <c r="C47" s="274"/>
      <c r="D47" s="274"/>
      <c r="E47" s="274"/>
      <c r="F47" s="274"/>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74" t="s">
        <v>273</v>
      </c>
      <c r="B48" s="274"/>
      <c r="C48" s="274"/>
      <c r="D48" s="274"/>
      <c r="E48" s="274"/>
      <c r="F48" s="274"/>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
      <c r="A49" s="274" t="s">
        <v>274</v>
      </c>
      <c r="B49" s="274"/>
      <c r="C49" s="274"/>
      <c r="D49" s="274"/>
      <c r="E49" s="274"/>
      <c r="F49" s="274"/>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74" t="s">
        <v>400</v>
      </c>
      <c r="B50" s="274"/>
      <c r="C50" s="274"/>
      <c r="D50" s="274"/>
      <c r="E50" s="274"/>
      <c r="F50" s="274"/>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74" t="s">
        <v>401</v>
      </c>
      <c r="B51" s="274"/>
      <c r="C51" s="274"/>
      <c r="D51" s="274"/>
      <c r="E51" s="274"/>
      <c r="F51" s="274"/>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74" t="s">
        <v>402</v>
      </c>
      <c r="B52" s="274"/>
      <c r="C52" s="274"/>
      <c r="D52" s="274"/>
      <c r="E52" s="274"/>
      <c r="F52" s="274"/>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74" t="s">
        <v>275</v>
      </c>
      <c r="B53" s="274"/>
      <c r="C53" s="274"/>
      <c r="D53" s="274"/>
      <c r="E53" s="274"/>
      <c r="F53" s="274"/>
      <c r="G53" s="116">
        <v>45</v>
      </c>
      <c r="H53" s="119">
        <v>0</v>
      </c>
      <c r="I53" s="119">
        <v>0</v>
      </c>
      <c r="J53" s="119">
        <v>0</v>
      </c>
      <c r="K53" s="119">
        <v>0</v>
      </c>
      <c r="L53" s="119">
        <v>0</v>
      </c>
      <c r="M53" s="119">
        <v>0</v>
      </c>
      <c r="N53" s="119">
        <v>0</v>
      </c>
      <c r="O53" s="119">
        <v>0</v>
      </c>
      <c r="P53" s="119">
        <v>0</v>
      </c>
      <c r="Q53" s="119">
        <v>0</v>
      </c>
      <c r="R53" s="119">
        <v>0</v>
      </c>
      <c r="S53" s="119">
        <v>0</v>
      </c>
      <c r="T53" s="119">
        <v>0</v>
      </c>
      <c r="U53" s="119">
        <v>0</v>
      </c>
      <c r="V53" s="119">
        <v>0</v>
      </c>
      <c r="W53" s="119">
        <v>0</v>
      </c>
      <c r="X53" s="120">
        <f t="shared" si="19"/>
        <v>0</v>
      </c>
      <c r="Y53" s="119">
        <v>0</v>
      </c>
      <c r="Z53" s="120">
        <f t="shared" si="18"/>
        <v>0</v>
      </c>
    </row>
    <row r="54" spans="1:26" ht="12.75" customHeight="1" x14ac:dyDescent="0.2">
      <c r="A54" s="274" t="s">
        <v>403</v>
      </c>
      <c r="B54" s="274"/>
      <c r="C54" s="274"/>
      <c r="D54" s="274"/>
      <c r="E54" s="274"/>
      <c r="F54" s="274"/>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
      <c r="A55" s="274" t="s">
        <v>411</v>
      </c>
      <c r="B55" s="274"/>
      <c r="C55" s="274"/>
      <c r="D55" s="274"/>
      <c r="E55" s="274"/>
      <c r="F55" s="274"/>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-4537191.2300000004</v>
      </c>
      <c r="W55" s="119">
        <v>0</v>
      </c>
      <c r="X55" s="120">
        <f t="shared" si="19"/>
        <v>-4537191.2300000004</v>
      </c>
      <c r="Y55" s="119">
        <v>0</v>
      </c>
      <c r="Z55" s="120">
        <f t="shared" si="18"/>
        <v>-4537191.2300000004</v>
      </c>
    </row>
    <row r="56" spans="1:26" ht="12.75" customHeight="1" x14ac:dyDescent="0.2">
      <c r="A56" s="274" t="s">
        <v>404</v>
      </c>
      <c r="B56" s="274"/>
      <c r="C56" s="274"/>
      <c r="D56" s="274"/>
      <c r="E56" s="274"/>
      <c r="F56" s="274"/>
      <c r="G56" s="116">
        <v>48</v>
      </c>
      <c r="H56" s="119">
        <v>0</v>
      </c>
      <c r="I56" s="119">
        <v>0</v>
      </c>
      <c r="J56" s="119">
        <v>0</v>
      </c>
      <c r="K56" s="119">
        <v>0</v>
      </c>
      <c r="L56" s="119">
        <v>0</v>
      </c>
      <c r="M56" s="119">
        <v>0</v>
      </c>
      <c r="N56" s="119">
        <v>0</v>
      </c>
      <c r="O56" s="119">
        <v>0</v>
      </c>
      <c r="P56" s="119">
        <v>0</v>
      </c>
      <c r="Q56" s="119">
        <v>0</v>
      </c>
      <c r="R56" s="119">
        <v>0</v>
      </c>
      <c r="S56" s="119">
        <v>0</v>
      </c>
      <c r="T56" s="119">
        <v>0</v>
      </c>
      <c r="U56" s="119">
        <v>0</v>
      </c>
      <c r="V56" s="119">
        <v>0</v>
      </c>
      <c r="W56" s="119">
        <v>0</v>
      </c>
      <c r="X56" s="120">
        <f t="shared" si="19"/>
        <v>0</v>
      </c>
      <c r="Y56" s="119">
        <v>0</v>
      </c>
      <c r="Z56" s="120">
        <f t="shared" si="18"/>
        <v>0</v>
      </c>
    </row>
    <row r="57" spans="1:26" ht="12.75" customHeight="1" x14ac:dyDescent="0.2">
      <c r="A57" s="274" t="s">
        <v>412</v>
      </c>
      <c r="B57" s="274"/>
      <c r="C57" s="274"/>
      <c r="D57" s="274"/>
      <c r="E57" s="274"/>
      <c r="F57" s="274"/>
      <c r="G57" s="116">
        <v>49</v>
      </c>
      <c r="H57" s="119">
        <v>0</v>
      </c>
      <c r="I57" s="119">
        <v>0</v>
      </c>
      <c r="J57" s="119">
        <v>0</v>
      </c>
      <c r="K57" s="119">
        <v>0</v>
      </c>
      <c r="L57" s="119">
        <v>0</v>
      </c>
      <c r="M57" s="119">
        <v>484026.11</v>
      </c>
      <c r="N57" s="119">
        <v>0</v>
      </c>
      <c r="O57" s="119">
        <v>0</v>
      </c>
      <c r="P57" s="119">
        <v>0</v>
      </c>
      <c r="Q57" s="119">
        <v>0</v>
      </c>
      <c r="R57" s="119">
        <v>0</v>
      </c>
      <c r="S57" s="119">
        <v>0</v>
      </c>
      <c r="T57" s="119">
        <v>0</v>
      </c>
      <c r="U57" s="119">
        <v>0</v>
      </c>
      <c r="V57" s="119">
        <v>11179916.26</v>
      </c>
      <c r="W57" s="119">
        <v>-11663942.369999999</v>
      </c>
      <c r="X57" s="120">
        <f t="shared" si="19"/>
        <v>0</v>
      </c>
      <c r="Y57" s="119">
        <v>0</v>
      </c>
      <c r="Z57" s="120">
        <f t="shared" si="18"/>
        <v>0</v>
      </c>
    </row>
    <row r="58" spans="1:26" ht="12.75" customHeight="1" x14ac:dyDescent="0.2">
      <c r="A58" s="274" t="s">
        <v>406</v>
      </c>
      <c r="B58" s="274"/>
      <c r="C58" s="274"/>
      <c r="D58" s="274"/>
      <c r="E58" s="274"/>
      <c r="F58" s="274"/>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75" t="s">
        <v>413</v>
      </c>
      <c r="B59" s="275"/>
      <c r="C59" s="275"/>
      <c r="D59" s="275"/>
      <c r="E59" s="275"/>
      <c r="F59" s="275"/>
      <c r="G59" s="117">
        <v>51</v>
      </c>
      <c r="H59" s="121">
        <f>SUM(H39:H58)</f>
        <v>41247193</v>
      </c>
      <c r="I59" s="121">
        <f t="shared" ref="I59:Z59" si="20">SUM(I39:I58)</f>
        <v>12386939</v>
      </c>
      <c r="J59" s="121">
        <f t="shared" si="20"/>
        <v>22007</v>
      </c>
      <c r="K59" s="121">
        <f t="shared" si="20"/>
        <v>1123568</v>
      </c>
      <c r="L59" s="121">
        <f t="shared" si="20"/>
        <v>1123568</v>
      </c>
      <c r="M59" s="121">
        <f t="shared" si="20"/>
        <v>3258345.11</v>
      </c>
      <c r="N59" s="121">
        <f t="shared" si="20"/>
        <v>0</v>
      </c>
      <c r="O59" s="121">
        <f t="shared" si="20"/>
        <v>9499808</v>
      </c>
      <c r="P59" s="121">
        <f t="shared" si="20"/>
        <v>0</v>
      </c>
      <c r="Q59" s="121">
        <f t="shared" si="20"/>
        <v>0</v>
      </c>
      <c r="R59" s="121">
        <f t="shared" si="20"/>
        <v>0</v>
      </c>
      <c r="S59" s="121">
        <f t="shared" si="20"/>
        <v>0</v>
      </c>
      <c r="T59" s="121">
        <f t="shared" si="20"/>
        <v>-770678.58</v>
      </c>
      <c r="U59" s="121">
        <f t="shared" si="20"/>
        <v>0</v>
      </c>
      <c r="V59" s="121">
        <f t="shared" si="20"/>
        <v>12766067.029999999</v>
      </c>
      <c r="W59" s="121">
        <f t="shared" si="20"/>
        <v>20997031.359999999</v>
      </c>
      <c r="X59" s="121">
        <f>SUM(X39:X58)</f>
        <v>99406711.920000002</v>
      </c>
      <c r="Y59" s="121">
        <f t="shared" si="20"/>
        <v>0</v>
      </c>
      <c r="Z59" s="121">
        <f t="shared" si="20"/>
        <v>99406711.920000002</v>
      </c>
    </row>
    <row r="60" spans="1:26" x14ac:dyDescent="0.2">
      <c r="A60" s="276" t="s">
        <v>276</v>
      </c>
      <c r="B60" s="277"/>
      <c r="C60" s="277"/>
      <c r="D60" s="277"/>
      <c r="E60" s="277"/>
      <c r="F60" s="277"/>
      <c r="G60" s="277"/>
      <c r="H60" s="277"/>
      <c r="I60" s="277"/>
      <c r="J60" s="277"/>
      <c r="K60" s="277"/>
      <c r="L60" s="277"/>
      <c r="M60" s="277"/>
      <c r="N60" s="277"/>
      <c r="O60" s="277"/>
      <c r="P60" s="277"/>
      <c r="Q60" s="277"/>
      <c r="R60" s="277"/>
      <c r="S60" s="277"/>
      <c r="T60" s="277"/>
      <c r="U60" s="277"/>
      <c r="V60" s="277"/>
      <c r="W60" s="277"/>
      <c r="X60" s="277"/>
      <c r="Y60" s="277"/>
      <c r="Z60" s="277"/>
    </row>
    <row r="61" spans="1:26" ht="31.5" customHeight="1" x14ac:dyDescent="0.2">
      <c r="A61" s="273" t="s">
        <v>414</v>
      </c>
      <c r="B61" s="273"/>
      <c r="C61" s="273"/>
      <c r="D61" s="273"/>
      <c r="E61" s="273"/>
      <c r="F61" s="273"/>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-9806.8700000000008</v>
      </c>
      <c r="U61" s="120">
        <f t="shared" ref="U61" si="23">SUM(U41:U49)</f>
        <v>0</v>
      </c>
      <c r="V61" s="120">
        <f t="shared" si="21"/>
        <v>0</v>
      </c>
      <c r="W61" s="120">
        <f t="shared" si="21"/>
        <v>0</v>
      </c>
      <c r="X61" s="120">
        <f>SUM(X41:X49)</f>
        <v>-9806.8700000000008</v>
      </c>
      <c r="Y61" s="120">
        <f t="shared" si="21"/>
        <v>0</v>
      </c>
      <c r="Z61" s="120">
        <f t="shared" si="21"/>
        <v>-9806.8700000000008</v>
      </c>
    </row>
    <row r="62" spans="1:26" ht="27.75" customHeight="1" x14ac:dyDescent="0.2">
      <c r="A62" s="273" t="s">
        <v>415</v>
      </c>
      <c r="B62" s="273"/>
      <c r="C62" s="273"/>
      <c r="D62" s="273"/>
      <c r="E62" s="273"/>
      <c r="F62" s="273"/>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-9806.8700000000008</v>
      </c>
      <c r="U62" s="120">
        <f t="shared" ref="U62" si="26">U40+U61</f>
        <v>0</v>
      </c>
      <c r="V62" s="120">
        <f t="shared" si="24"/>
        <v>0</v>
      </c>
      <c r="W62" s="120">
        <f t="shared" si="24"/>
        <v>20997031.73</v>
      </c>
      <c r="X62" s="120">
        <f>X40+X61</f>
        <v>20987224.859999999</v>
      </c>
      <c r="Y62" s="120">
        <f t="shared" si="24"/>
        <v>0</v>
      </c>
      <c r="Z62" s="120">
        <f t="shared" si="24"/>
        <v>20987224.859999999</v>
      </c>
    </row>
    <row r="63" spans="1:26" ht="29.25" customHeight="1" x14ac:dyDescent="0.2">
      <c r="A63" s="273" t="s">
        <v>416</v>
      </c>
      <c r="B63" s="273"/>
      <c r="C63" s="273"/>
      <c r="D63" s="273"/>
      <c r="E63" s="273"/>
      <c r="F63" s="273"/>
      <c r="G63" s="117">
        <v>54</v>
      </c>
      <c r="H63" s="120">
        <f>SUM(H50:H58)</f>
        <v>0</v>
      </c>
      <c r="I63" s="120">
        <f t="shared" ref="I63:Z63" si="27">SUM(I50:I58)</f>
        <v>0</v>
      </c>
      <c r="J63" s="120">
        <f t="shared" si="27"/>
        <v>0</v>
      </c>
      <c r="K63" s="120">
        <f t="shared" si="27"/>
        <v>0</v>
      </c>
      <c r="L63" s="120">
        <f t="shared" si="27"/>
        <v>0</v>
      </c>
      <c r="M63" s="120">
        <f t="shared" si="27"/>
        <v>484026.11</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6642725.0300000003</v>
      </c>
      <c r="W63" s="120">
        <f t="shared" si="27"/>
        <v>-11663942.369999999</v>
      </c>
      <c r="X63" s="120">
        <f>SUM(X50:X58)</f>
        <v>-4537191.2300000004</v>
      </c>
      <c r="Y63" s="120">
        <f t="shared" si="27"/>
        <v>0</v>
      </c>
      <c r="Z63" s="120">
        <f t="shared" si="27"/>
        <v>-4537191.2300000004</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144"/>
  <sheetViews>
    <sheetView zoomScale="66" zoomScaleNormal="66" workbookViewId="0">
      <selection activeCell="G3" sqref="G3"/>
    </sheetView>
  </sheetViews>
  <sheetFormatPr defaultRowHeight="12.75" x14ac:dyDescent="0.2"/>
  <cols>
    <col min="1" max="1" width="195.28515625" style="22" customWidth="1"/>
    <col min="9" max="9" width="95" customWidth="1"/>
  </cols>
  <sheetData>
    <row r="1" spans="1:9" ht="102" x14ac:dyDescent="0.2">
      <c r="A1" s="130" t="s">
        <v>491</v>
      </c>
      <c r="B1" s="129"/>
      <c r="C1" s="129"/>
      <c r="D1" s="129"/>
      <c r="E1" s="129"/>
      <c r="F1" s="129"/>
      <c r="G1" s="129"/>
      <c r="H1" s="129"/>
      <c r="I1" s="129"/>
    </row>
    <row r="2" spans="1:9" ht="114.75" x14ac:dyDescent="0.2">
      <c r="A2" s="131" t="s">
        <v>482</v>
      </c>
      <c r="B2" s="129"/>
      <c r="C2" s="129"/>
      <c r="D2" s="129"/>
      <c r="E2" s="129"/>
      <c r="F2" s="129"/>
      <c r="G2" s="129"/>
      <c r="H2" s="129"/>
      <c r="I2" s="129"/>
    </row>
    <row r="3" spans="1:9" ht="153" x14ac:dyDescent="0.2">
      <c r="A3" s="131" t="s">
        <v>498</v>
      </c>
      <c r="B3" s="129"/>
      <c r="C3" s="129"/>
      <c r="D3" s="129"/>
      <c r="E3" s="129"/>
      <c r="F3" s="129"/>
      <c r="G3" s="129"/>
      <c r="H3" s="129"/>
      <c r="I3" s="129"/>
    </row>
    <row r="4" spans="1:9" ht="204" x14ac:dyDescent="0.2">
      <c r="A4" s="131" t="s">
        <v>485</v>
      </c>
      <c r="B4" s="129"/>
      <c r="C4" s="129"/>
      <c r="D4" s="129"/>
      <c r="E4" s="129"/>
      <c r="F4" s="129"/>
      <c r="G4" s="129"/>
      <c r="H4" s="129"/>
      <c r="I4" s="129"/>
    </row>
    <row r="5" spans="1:9" ht="76.5" x14ac:dyDescent="0.2">
      <c r="A5" s="131" t="s">
        <v>486</v>
      </c>
      <c r="B5" s="129"/>
      <c r="C5" s="129"/>
      <c r="D5" s="129"/>
      <c r="E5" s="129"/>
      <c r="F5" s="129"/>
      <c r="G5" s="129"/>
      <c r="H5" s="129"/>
      <c r="I5" s="129"/>
    </row>
    <row r="6" spans="1:9" ht="142.5" customHeight="1" x14ac:dyDescent="0.2">
      <c r="A6" s="131" t="s">
        <v>497</v>
      </c>
      <c r="B6" s="129"/>
      <c r="C6" s="129"/>
      <c r="D6" s="129"/>
      <c r="E6" s="129"/>
      <c r="F6" s="129"/>
      <c r="G6" s="129"/>
      <c r="H6" s="129"/>
      <c r="I6" s="129"/>
    </row>
    <row r="7" spans="1:9" ht="102" x14ac:dyDescent="0.2">
      <c r="A7" s="131" t="s">
        <v>492</v>
      </c>
      <c r="B7" s="129"/>
      <c r="C7" s="129"/>
      <c r="D7" s="129"/>
      <c r="E7" s="129"/>
      <c r="F7" s="129"/>
      <c r="G7" s="129"/>
      <c r="H7" s="129"/>
      <c r="I7" s="129"/>
    </row>
    <row r="8" spans="1:9" ht="223.5" customHeight="1" x14ac:dyDescent="0.2">
      <c r="A8" s="131"/>
      <c r="B8" s="129"/>
      <c r="C8" s="129"/>
      <c r="D8" s="129"/>
      <c r="E8" s="129"/>
      <c r="F8" s="129"/>
      <c r="G8" s="129"/>
      <c r="H8" s="129"/>
      <c r="I8" s="129"/>
    </row>
    <row r="9" spans="1:9" ht="114.75" x14ac:dyDescent="0.2">
      <c r="A9" s="131" t="s">
        <v>493</v>
      </c>
      <c r="B9" s="129"/>
      <c r="C9" s="129"/>
      <c r="D9" s="129"/>
      <c r="E9" s="129"/>
      <c r="F9" s="129"/>
      <c r="G9" s="129"/>
      <c r="H9" s="129"/>
      <c r="I9" s="129"/>
    </row>
    <row r="10" spans="1:9" ht="25.5" x14ac:dyDescent="0.2">
      <c r="A10" s="132" t="s">
        <v>494</v>
      </c>
      <c r="B10" s="129"/>
      <c r="C10" s="129"/>
      <c r="D10" s="129"/>
      <c r="E10" s="129"/>
      <c r="F10" s="129"/>
      <c r="G10" s="129"/>
      <c r="H10" s="129"/>
      <c r="I10" s="129"/>
    </row>
    <row r="11" spans="1:9" ht="194.25" customHeight="1" x14ac:dyDescent="0.2">
      <c r="A11" s="128"/>
      <c r="B11" s="129"/>
      <c r="C11" s="129"/>
      <c r="D11" s="129"/>
      <c r="E11" s="129"/>
      <c r="F11" s="129"/>
      <c r="G11" s="129"/>
      <c r="H11" s="129"/>
      <c r="I11" s="129"/>
    </row>
    <row r="12" spans="1:9" ht="76.5" customHeight="1" x14ac:dyDescent="0.2">
      <c r="A12" s="131" t="s">
        <v>495</v>
      </c>
      <c r="B12" s="129"/>
      <c r="C12" s="129"/>
      <c r="D12" s="129"/>
      <c r="E12" s="129"/>
      <c r="F12" s="129"/>
      <c r="G12" s="129"/>
      <c r="H12" s="129"/>
      <c r="I12" s="129"/>
    </row>
    <row r="13" spans="1:9" ht="36" customHeight="1" x14ac:dyDescent="0.2">
      <c r="A13" s="133" t="s">
        <v>496</v>
      </c>
      <c r="B13" s="129"/>
      <c r="C13" s="129"/>
      <c r="D13" s="129"/>
      <c r="E13" s="129"/>
      <c r="F13" s="129"/>
      <c r="G13" s="129"/>
      <c r="H13" s="129"/>
      <c r="I13" s="129"/>
    </row>
    <row r="14" spans="1:9" ht="25.5" x14ac:dyDescent="0.2">
      <c r="A14" s="131" t="s">
        <v>483</v>
      </c>
      <c r="B14" s="129"/>
      <c r="C14" s="129"/>
      <c r="D14" s="129"/>
      <c r="E14" s="129"/>
      <c r="F14" s="129"/>
      <c r="G14" s="129"/>
      <c r="H14" s="129"/>
      <c r="I14" s="129"/>
    </row>
    <row r="15" spans="1:9" ht="38.25" x14ac:dyDescent="0.2">
      <c r="A15" s="131" t="s">
        <v>484</v>
      </c>
      <c r="B15" s="129"/>
      <c r="C15" s="129"/>
      <c r="D15" s="129"/>
      <c r="E15" s="129"/>
      <c r="F15" s="129"/>
      <c r="G15" s="129"/>
      <c r="H15" s="129"/>
      <c r="I15" s="129"/>
    </row>
    <row r="16" spans="1:9" ht="262.5" customHeight="1" x14ac:dyDescent="0.2">
      <c r="B16" s="129"/>
      <c r="C16" s="129"/>
      <c r="D16" s="129"/>
      <c r="E16" s="129"/>
      <c r="F16" s="129"/>
      <c r="G16" s="129"/>
      <c r="H16" s="129"/>
      <c r="I16" s="129"/>
    </row>
    <row r="17" spans="1:9" x14ac:dyDescent="0.2">
      <c r="A17" s="129"/>
      <c r="B17" s="129"/>
      <c r="C17" s="129"/>
      <c r="D17" s="129"/>
      <c r="E17" s="129"/>
      <c r="F17" s="129"/>
      <c r="G17" s="129"/>
      <c r="H17" s="129"/>
      <c r="I17" s="129"/>
    </row>
    <row r="18" spans="1:9" x14ac:dyDescent="0.2">
      <c r="A18" s="129"/>
      <c r="B18" s="129"/>
      <c r="C18" s="129"/>
      <c r="D18" s="129"/>
      <c r="E18" s="129"/>
      <c r="F18" s="129"/>
      <c r="G18" s="129"/>
      <c r="H18" s="129"/>
      <c r="I18" s="129"/>
    </row>
    <row r="19" spans="1:9" x14ac:dyDescent="0.2">
      <c r="A19" s="129"/>
      <c r="B19" s="129"/>
      <c r="C19" s="129"/>
      <c r="D19" s="129"/>
      <c r="E19" s="129"/>
      <c r="F19" s="129"/>
      <c r="G19" s="129"/>
      <c r="H19" s="129"/>
      <c r="I19" s="129"/>
    </row>
    <row r="20" spans="1:9" x14ac:dyDescent="0.2">
      <c r="A20" s="129"/>
      <c r="B20" s="129"/>
      <c r="C20" s="129"/>
      <c r="D20" s="129"/>
      <c r="E20" s="129"/>
      <c r="F20" s="129"/>
      <c r="G20" s="129"/>
      <c r="H20" s="129"/>
      <c r="I20" s="129"/>
    </row>
    <row r="21" spans="1:9" x14ac:dyDescent="0.2">
      <c r="A21" s="129"/>
      <c r="B21" s="129"/>
      <c r="C21" s="129"/>
      <c r="D21" s="129"/>
      <c r="E21" s="129"/>
      <c r="F21" s="129"/>
      <c r="G21" s="129"/>
      <c r="H21" s="129"/>
      <c r="I21" s="129"/>
    </row>
    <row r="22" spans="1:9" x14ac:dyDescent="0.2">
      <c r="A22" s="129"/>
      <c r="B22" s="129"/>
      <c r="C22" s="129"/>
      <c r="D22" s="129"/>
      <c r="E22" s="129"/>
      <c r="F22" s="129"/>
      <c r="G22" s="129"/>
      <c r="H22" s="129"/>
      <c r="I22" s="129"/>
    </row>
    <row r="23" spans="1:9" x14ac:dyDescent="0.2">
      <c r="A23" s="129"/>
      <c r="B23" s="129"/>
      <c r="C23" s="129"/>
      <c r="D23" s="129"/>
      <c r="E23" s="129"/>
      <c r="F23" s="129"/>
      <c r="G23" s="129"/>
      <c r="H23" s="129"/>
      <c r="I23" s="129"/>
    </row>
    <row r="24" spans="1:9" x14ac:dyDescent="0.2">
      <c r="A24" s="129"/>
      <c r="B24" s="129"/>
      <c r="C24" s="129"/>
      <c r="D24" s="129"/>
      <c r="E24" s="129"/>
      <c r="F24" s="129"/>
      <c r="G24" s="129"/>
      <c r="H24" s="129"/>
      <c r="I24" s="129"/>
    </row>
    <row r="25" spans="1:9" x14ac:dyDescent="0.2">
      <c r="A25" s="129"/>
      <c r="B25" s="129"/>
      <c r="C25" s="129"/>
      <c r="D25" s="129"/>
      <c r="E25" s="129"/>
      <c r="F25" s="129"/>
      <c r="G25" s="129"/>
      <c r="H25" s="129"/>
      <c r="I25" s="129"/>
    </row>
    <row r="26" spans="1:9" x14ac:dyDescent="0.2">
      <c r="A26" s="129"/>
      <c r="B26" s="129"/>
      <c r="C26" s="129"/>
      <c r="D26" s="129"/>
      <c r="E26" s="129"/>
      <c r="F26" s="129"/>
      <c r="G26" s="129"/>
      <c r="H26" s="129"/>
      <c r="I26" s="129"/>
    </row>
    <row r="27" spans="1:9" x14ac:dyDescent="0.2">
      <c r="A27" s="129"/>
      <c r="B27" s="129"/>
      <c r="C27" s="129"/>
      <c r="D27" s="129"/>
      <c r="E27" s="129"/>
      <c r="F27" s="129"/>
      <c r="G27" s="129"/>
      <c r="H27" s="129"/>
      <c r="I27" s="129"/>
    </row>
    <row r="28" spans="1:9" x14ac:dyDescent="0.2">
      <c r="A28" s="129"/>
      <c r="B28" s="129"/>
      <c r="C28" s="129"/>
      <c r="D28" s="129"/>
      <c r="E28" s="129"/>
      <c r="F28" s="129"/>
      <c r="G28" s="129"/>
      <c r="H28" s="129"/>
      <c r="I28" s="129"/>
    </row>
    <row r="29" spans="1:9" x14ac:dyDescent="0.2">
      <c r="A29" s="129"/>
      <c r="B29" s="129"/>
      <c r="C29" s="129"/>
      <c r="D29" s="129"/>
      <c r="E29" s="129"/>
      <c r="F29" s="129"/>
      <c r="G29" s="129"/>
      <c r="H29" s="129"/>
      <c r="I29" s="129"/>
    </row>
    <row r="30" spans="1:9" x14ac:dyDescent="0.2">
      <c r="A30" s="129"/>
      <c r="B30" s="129"/>
      <c r="C30" s="129"/>
      <c r="D30" s="129"/>
      <c r="E30" s="129"/>
      <c r="F30" s="129"/>
      <c r="G30" s="129"/>
      <c r="H30" s="129"/>
      <c r="I30" s="129"/>
    </row>
    <row r="31" spans="1:9" x14ac:dyDescent="0.2">
      <c r="A31" s="129"/>
      <c r="B31" s="129"/>
      <c r="C31" s="129"/>
      <c r="D31" s="129"/>
      <c r="E31" s="129"/>
      <c r="F31" s="129"/>
      <c r="G31" s="129"/>
      <c r="H31" s="129"/>
      <c r="I31" s="129"/>
    </row>
    <row r="32" spans="1:9" x14ac:dyDescent="0.2">
      <c r="A32" s="129"/>
      <c r="B32" s="129"/>
      <c r="C32" s="129"/>
      <c r="D32" s="129"/>
      <c r="E32" s="129"/>
      <c r="F32" s="129"/>
      <c r="G32" s="129"/>
      <c r="H32" s="129"/>
      <c r="I32" s="129"/>
    </row>
    <row r="33" spans="1:9" x14ac:dyDescent="0.2">
      <c r="A33" s="129"/>
      <c r="B33" s="129"/>
      <c r="C33" s="129"/>
      <c r="D33" s="129"/>
      <c r="E33" s="129"/>
      <c r="F33" s="129"/>
      <c r="G33" s="129"/>
      <c r="H33" s="129"/>
      <c r="I33" s="129"/>
    </row>
    <row r="34" spans="1:9" x14ac:dyDescent="0.2">
      <c r="A34" s="129"/>
      <c r="B34" s="129"/>
      <c r="C34" s="129"/>
      <c r="D34" s="129"/>
      <c r="E34" s="129"/>
      <c r="F34" s="129"/>
      <c r="G34" s="129"/>
      <c r="H34" s="129"/>
      <c r="I34" s="129"/>
    </row>
    <row r="35" spans="1:9" x14ac:dyDescent="0.2">
      <c r="A35" s="129"/>
      <c r="B35" s="129"/>
      <c r="C35" s="129"/>
      <c r="D35" s="129"/>
      <c r="E35" s="129"/>
      <c r="F35" s="129"/>
      <c r="G35" s="129"/>
      <c r="H35" s="129"/>
      <c r="I35" s="129"/>
    </row>
    <row r="36" spans="1:9" x14ac:dyDescent="0.2">
      <c r="A36" s="129"/>
      <c r="B36" s="129"/>
      <c r="C36" s="129"/>
      <c r="D36" s="129"/>
      <c r="E36" s="129"/>
      <c r="F36" s="129"/>
      <c r="G36" s="129"/>
      <c r="H36" s="129"/>
      <c r="I36" s="129"/>
    </row>
    <row r="37" spans="1:9" x14ac:dyDescent="0.2">
      <c r="A37" s="129"/>
      <c r="B37" s="129"/>
      <c r="C37" s="129"/>
      <c r="D37" s="129"/>
      <c r="E37" s="129"/>
      <c r="F37" s="129"/>
      <c r="G37" s="129"/>
      <c r="H37" s="129"/>
      <c r="I37" s="129"/>
    </row>
    <row r="38" spans="1:9" x14ac:dyDescent="0.2">
      <c r="A38" s="129"/>
      <c r="B38" s="129"/>
      <c r="C38" s="129"/>
      <c r="D38" s="129"/>
      <c r="E38" s="129"/>
      <c r="F38" s="129"/>
      <c r="G38" s="129"/>
      <c r="H38" s="129"/>
      <c r="I38" s="129"/>
    </row>
    <row r="39" spans="1:9" ht="185.25" customHeight="1" x14ac:dyDescent="0.2">
      <c r="A39" s="129"/>
      <c r="B39" s="129"/>
      <c r="C39" s="129"/>
      <c r="D39" s="129"/>
      <c r="E39" s="129"/>
      <c r="F39" s="129"/>
      <c r="G39" s="129"/>
      <c r="H39" s="129"/>
      <c r="I39" s="129"/>
    </row>
    <row r="40" spans="1:9" ht="223.5" customHeight="1" x14ac:dyDescent="0.2">
      <c r="A40" s="129"/>
      <c r="B40" s="129"/>
      <c r="C40" s="129"/>
      <c r="D40" s="129"/>
      <c r="E40" s="129"/>
      <c r="F40" s="129"/>
      <c r="G40" s="129"/>
      <c r="H40" s="129"/>
      <c r="I40" s="129"/>
    </row>
    <row r="41" spans="1:9" x14ac:dyDescent="0.2">
      <c r="A41" s="128"/>
    </row>
    <row r="42" spans="1:9" x14ac:dyDescent="0.2">
      <c r="A42" s="128"/>
    </row>
    <row r="43" spans="1:9" x14ac:dyDescent="0.2">
      <c r="A43" s="128"/>
    </row>
    <row r="44" spans="1:9" x14ac:dyDescent="0.2">
      <c r="A44" s="128"/>
    </row>
    <row r="45" spans="1:9" x14ac:dyDescent="0.2">
      <c r="A45" s="128"/>
    </row>
    <row r="46" spans="1:9" x14ac:dyDescent="0.2">
      <c r="A46" s="128"/>
    </row>
    <row r="47" spans="1:9" x14ac:dyDescent="0.2">
      <c r="A47" s="128"/>
    </row>
    <row r="48" spans="1:9" x14ac:dyDescent="0.2">
      <c r="A48" s="128"/>
    </row>
    <row r="49" spans="1:1" x14ac:dyDescent="0.2">
      <c r="A49" s="128"/>
    </row>
    <row r="50" spans="1:1" x14ac:dyDescent="0.2">
      <c r="A50" s="128"/>
    </row>
    <row r="51" spans="1:1" x14ac:dyDescent="0.2">
      <c r="A51" s="128"/>
    </row>
    <row r="52" spans="1:1" x14ac:dyDescent="0.2">
      <c r="A52" s="128"/>
    </row>
    <row r="53" spans="1:1" x14ac:dyDescent="0.2">
      <c r="A53" s="128"/>
    </row>
    <row r="54" spans="1:1" x14ac:dyDescent="0.2">
      <c r="A54" s="128"/>
    </row>
    <row r="55" spans="1:1" x14ac:dyDescent="0.2">
      <c r="A55" s="128"/>
    </row>
    <row r="56" spans="1:1" x14ac:dyDescent="0.2">
      <c r="A56" s="128"/>
    </row>
    <row r="57" spans="1:1" x14ac:dyDescent="0.2">
      <c r="A57" s="128"/>
    </row>
    <row r="58" spans="1:1" x14ac:dyDescent="0.2">
      <c r="A58" s="128"/>
    </row>
    <row r="59" spans="1:1" x14ac:dyDescent="0.2">
      <c r="A59" s="128"/>
    </row>
    <row r="60" spans="1:1" x14ac:dyDescent="0.2">
      <c r="A60" s="128"/>
    </row>
    <row r="61" spans="1:1" x14ac:dyDescent="0.2">
      <c r="A61" s="128"/>
    </row>
    <row r="62" spans="1:1" x14ac:dyDescent="0.2">
      <c r="A62" s="128"/>
    </row>
    <row r="63" spans="1:1" x14ac:dyDescent="0.2">
      <c r="A63" s="128"/>
    </row>
    <row r="64" spans="1:1" x14ac:dyDescent="0.2">
      <c r="A64" s="128"/>
    </row>
    <row r="65" spans="1:1" x14ac:dyDescent="0.2">
      <c r="A65" s="128"/>
    </row>
    <row r="66" spans="1:1" x14ac:dyDescent="0.2">
      <c r="A66" s="128"/>
    </row>
    <row r="67" spans="1:1" x14ac:dyDescent="0.2">
      <c r="A67" s="128"/>
    </row>
    <row r="68" spans="1:1" x14ac:dyDescent="0.2">
      <c r="A68" s="128"/>
    </row>
    <row r="69" spans="1:1" x14ac:dyDescent="0.2">
      <c r="A69" s="128"/>
    </row>
    <row r="70" spans="1:1" x14ac:dyDescent="0.2">
      <c r="A70" s="128"/>
    </row>
    <row r="71" spans="1:1" x14ac:dyDescent="0.2">
      <c r="A71" s="128"/>
    </row>
    <row r="72" spans="1:1" x14ac:dyDescent="0.2">
      <c r="A72" s="128"/>
    </row>
    <row r="73" spans="1:1" x14ac:dyDescent="0.2">
      <c r="A73" s="128"/>
    </row>
    <row r="74" spans="1:1" x14ac:dyDescent="0.2">
      <c r="A74" s="128"/>
    </row>
    <row r="75" spans="1:1" x14ac:dyDescent="0.2">
      <c r="A75" s="128"/>
    </row>
    <row r="76" spans="1:1" x14ac:dyDescent="0.2">
      <c r="A76" s="128"/>
    </row>
    <row r="77" spans="1:1" x14ac:dyDescent="0.2">
      <c r="A77" s="128"/>
    </row>
    <row r="78" spans="1:1" x14ac:dyDescent="0.2">
      <c r="A78" s="128"/>
    </row>
    <row r="79" spans="1:1" x14ac:dyDescent="0.2">
      <c r="A79" s="128"/>
    </row>
    <row r="80" spans="1:1" x14ac:dyDescent="0.2">
      <c r="A80" s="128"/>
    </row>
    <row r="81" spans="1:1" x14ac:dyDescent="0.2">
      <c r="A81" s="128"/>
    </row>
    <row r="82" spans="1:1" x14ac:dyDescent="0.2">
      <c r="A82" s="128"/>
    </row>
    <row r="83" spans="1:1" x14ac:dyDescent="0.2">
      <c r="A83" s="128"/>
    </row>
    <row r="84" spans="1:1" x14ac:dyDescent="0.2">
      <c r="A84" s="128"/>
    </row>
    <row r="85" spans="1:1" x14ac:dyDescent="0.2">
      <c r="A85" s="128"/>
    </row>
    <row r="86" spans="1:1" x14ac:dyDescent="0.2">
      <c r="A86" s="128"/>
    </row>
    <row r="87" spans="1:1" x14ac:dyDescent="0.2">
      <c r="A87" s="128"/>
    </row>
    <row r="88" spans="1:1" x14ac:dyDescent="0.2">
      <c r="A88" s="128"/>
    </row>
    <row r="89" spans="1:1" x14ac:dyDescent="0.2">
      <c r="A89" s="128"/>
    </row>
    <row r="90" spans="1:1" x14ac:dyDescent="0.2">
      <c r="A90" s="128"/>
    </row>
    <row r="91" spans="1:1" x14ac:dyDescent="0.2">
      <c r="A91" s="128"/>
    </row>
    <row r="92" spans="1:1" x14ac:dyDescent="0.2">
      <c r="A92" s="128"/>
    </row>
    <row r="93" spans="1:1" x14ac:dyDescent="0.2">
      <c r="A93" s="128"/>
    </row>
    <row r="94" spans="1:1" x14ac:dyDescent="0.2">
      <c r="A94" s="128"/>
    </row>
    <row r="95" spans="1:1" x14ac:dyDescent="0.2">
      <c r="A95" s="128"/>
    </row>
    <row r="96" spans="1:1" x14ac:dyDescent="0.2">
      <c r="A96" s="128"/>
    </row>
    <row r="97" spans="1:1" x14ac:dyDescent="0.2">
      <c r="A97" s="128"/>
    </row>
    <row r="98" spans="1:1" x14ac:dyDescent="0.2">
      <c r="A98" s="128"/>
    </row>
    <row r="99" spans="1:1" x14ac:dyDescent="0.2">
      <c r="A99" s="128"/>
    </row>
    <row r="100" spans="1:1" x14ac:dyDescent="0.2">
      <c r="A100" s="128"/>
    </row>
    <row r="101" spans="1:1" x14ac:dyDescent="0.2">
      <c r="A101" s="128"/>
    </row>
    <row r="102" spans="1:1" x14ac:dyDescent="0.2">
      <c r="A102" s="128"/>
    </row>
    <row r="103" spans="1:1" x14ac:dyDescent="0.2">
      <c r="A103" s="128"/>
    </row>
    <row r="104" spans="1:1" x14ac:dyDescent="0.2">
      <c r="A104" s="128"/>
    </row>
    <row r="105" spans="1:1" x14ac:dyDescent="0.2">
      <c r="A105" s="128"/>
    </row>
    <row r="106" spans="1:1" x14ac:dyDescent="0.2">
      <c r="A106" s="128"/>
    </row>
    <row r="107" spans="1:1" x14ac:dyDescent="0.2">
      <c r="A107" s="128"/>
    </row>
    <row r="108" spans="1:1" x14ac:dyDescent="0.2">
      <c r="A108" s="128"/>
    </row>
    <row r="109" spans="1:1" x14ac:dyDescent="0.2">
      <c r="A109" s="128"/>
    </row>
    <row r="110" spans="1:1" x14ac:dyDescent="0.2">
      <c r="A110" s="128"/>
    </row>
    <row r="111" spans="1:1" x14ac:dyDescent="0.2">
      <c r="A111" s="128"/>
    </row>
    <row r="112" spans="1:1" x14ac:dyDescent="0.2">
      <c r="A112" s="128"/>
    </row>
    <row r="113" spans="1:1" x14ac:dyDescent="0.2">
      <c r="A113" s="128"/>
    </row>
    <row r="114" spans="1:1" x14ac:dyDescent="0.2">
      <c r="A114" s="128"/>
    </row>
    <row r="115" spans="1:1" x14ac:dyDescent="0.2">
      <c r="A115" s="128"/>
    </row>
    <row r="116" spans="1:1" x14ac:dyDescent="0.2">
      <c r="A116" s="128"/>
    </row>
    <row r="117" spans="1:1" x14ac:dyDescent="0.2">
      <c r="A117" s="128"/>
    </row>
    <row r="118" spans="1:1" x14ac:dyDescent="0.2">
      <c r="A118" s="128"/>
    </row>
    <row r="119" spans="1:1" x14ac:dyDescent="0.2">
      <c r="A119" s="128"/>
    </row>
    <row r="120" spans="1:1" x14ac:dyDescent="0.2">
      <c r="A120" s="128"/>
    </row>
    <row r="121" spans="1:1" x14ac:dyDescent="0.2">
      <c r="A121" s="128"/>
    </row>
    <row r="122" spans="1:1" x14ac:dyDescent="0.2">
      <c r="A122" s="128"/>
    </row>
    <row r="123" spans="1:1" x14ac:dyDescent="0.2">
      <c r="A123" s="128"/>
    </row>
    <row r="124" spans="1:1" x14ac:dyDescent="0.2">
      <c r="A124" s="128"/>
    </row>
    <row r="125" spans="1:1" x14ac:dyDescent="0.2">
      <c r="A125" s="128"/>
    </row>
    <row r="126" spans="1:1" x14ac:dyDescent="0.2">
      <c r="A126" s="128"/>
    </row>
    <row r="127" spans="1:1" x14ac:dyDescent="0.2">
      <c r="A127" s="128"/>
    </row>
    <row r="128" spans="1:1" x14ac:dyDescent="0.2">
      <c r="A128" s="128"/>
    </row>
    <row r="129" spans="1:1" x14ac:dyDescent="0.2">
      <c r="A129" s="128"/>
    </row>
    <row r="130" spans="1:1" x14ac:dyDescent="0.2">
      <c r="A130" s="128"/>
    </row>
    <row r="131" spans="1:1" x14ac:dyDescent="0.2">
      <c r="A131" s="128"/>
    </row>
    <row r="132" spans="1:1" x14ac:dyDescent="0.2">
      <c r="A132" s="128"/>
    </row>
    <row r="133" spans="1:1" x14ac:dyDescent="0.2">
      <c r="A133" s="128"/>
    </row>
    <row r="134" spans="1:1" x14ac:dyDescent="0.2">
      <c r="A134" s="128"/>
    </row>
    <row r="135" spans="1:1" x14ac:dyDescent="0.2">
      <c r="A135" s="128"/>
    </row>
    <row r="136" spans="1:1" x14ac:dyDescent="0.2">
      <c r="A136" s="128"/>
    </row>
    <row r="137" spans="1:1" x14ac:dyDescent="0.2">
      <c r="A137" s="128"/>
    </row>
    <row r="138" spans="1:1" x14ac:dyDescent="0.2">
      <c r="A138" s="128"/>
    </row>
    <row r="139" spans="1:1" x14ac:dyDescent="0.2">
      <c r="A139" s="128"/>
    </row>
    <row r="140" spans="1:1" x14ac:dyDescent="0.2">
      <c r="A140" s="128"/>
    </row>
    <row r="141" spans="1:1" x14ac:dyDescent="0.2">
      <c r="A141" s="128"/>
    </row>
    <row r="142" spans="1:1" x14ac:dyDescent="0.2">
      <c r="A142" s="128"/>
    </row>
    <row r="143" spans="1:1" x14ac:dyDescent="0.2">
      <c r="A143" s="128"/>
    </row>
    <row r="144" spans="1:1" x14ac:dyDescent="0.2">
      <c r="A144" s="128"/>
    </row>
    <row r="145" spans="1:1" x14ac:dyDescent="0.2">
      <c r="A145" s="128"/>
    </row>
    <row r="146" spans="1:1" x14ac:dyDescent="0.2">
      <c r="A146" s="128"/>
    </row>
    <row r="147" spans="1:1" x14ac:dyDescent="0.2">
      <c r="A147" s="128"/>
    </row>
    <row r="148" spans="1:1" x14ac:dyDescent="0.2">
      <c r="A148" s="128"/>
    </row>
    <row r="149" spans="1:1" x14ac:dyDescent="0.2">
      <c r="A149" s="128"/>
    </row>
    <row r="150" spans="1:1" x14ac:dyDescent="0.2">
      <c r="A150" s="128"/>
    </row>
    <row r="151" spans="1:1" x14ac:dyDescent="0.2">
      <c r="A151" s="128"/>
    </row>
    <row r="152" spans="1:1" x14ac:dyDescent="0.2">
      <c r="A152" s="128"/>
    </row>
    <row r="153" spans="1:1" x14ac:dyDescent="0.2">
      <c r="A153" s="128"/>
    </row>
    <row r="154" spans="1:1" x14ac:dyDescent="0.2">
      <c r="A154" s="128"/>
    </row>
    <row r="155" spans="1:1" x14ac:dyDescent="0.2">
      <c r="A155" s="128"/>
    </row>
    <row r="156" spans="1:1" x14ac:dyDescent="0.2">
      <c r="A156" s="128"/>
    </row>
    <row r="157" spans="1:1" x14ac:dyDescent="0.2">
      <c r="A157" s="128"/>
    </row>
    <row r="158" spans="1:1" x14ac:dyDescent="0.2">
      <c r="A158" s="128"/>
    </row>
    <row r="159" spans="1:1" x14ac:dyDescent="0.2">
      <c r="A159" s="128"/>
    </row>
    <row r="160" spans="1:1" x14ac:dyDescent="0.2">
      <c r="A160" s="128"/>
    </row>
    <row r="161" spans="1:1" x14ac:dyDescent="0.2">
      <c r="A161" s="128"/>
    </row>
    <row r="162" spans="1:1" x14ac:dyDescent="0.2">
      <c r="A162" s="128"/>
    </row>
    <row r="163" spans="1:1" x14ac:dyDescent="0.2">
      <c r="A163" s="128"/>
    </row>
    <row r="164" spans="1:1" x14ac:dyDescent="0.2">
      <c r="A164" s="128"/>
    </row>
    <row r="165" spans="1:1" x14ac:dyDescent="0.2">
      <c r="A165" s="128"/>
    </row>
    <row r="166" spans="1:1" x14ac:dyDescent="0.2">
      <c r="A166" s="128"/>
    </row>
    <row r="167" spans="1:1" x14ac:dyDescent="0.2">
      <c r="A167" s="128"/>
    </row>
    <row r="168" spans="1:1" x14ac:dyDescent="0.2">
      <c r="A168" s="128"/>
    </row>
    <row r="169" spans="1:1" x14ac:dyDescent="0.2">
      <c r="A169" s="128"/>
    </row>
    <row r="170" spans="1:1" x14ac:dyDescent="0.2">
      <c r="A170" s="128"/>
    </row>
    <row r="171" spans="1:1" x14ac:dyDescent="0.2">
      <c r="A171" s="128"/>
    </row>
    <row r="172" spans="1:1" x14ac:dyDescent="0.2">
      <c r="A172" s="128"/>
    </row>
    <row r="173" spans="1:1" x14ac:dyDescent="0.2">
      <c r="A173" s="128"/>
    </row>
    <row r="174" spans="1:1" x14ac:dyDescent="0.2">
      <c r="A174" s="128"/>
    </row>
    <row r="175" spans="1:1" x14ac:dyDescent="0.2">
      <c r="A175" s="128"/>
    </row>
    <row r="176" spans="1:1" x14ac:dyDescent="0.2">
      <c r="A176" s="128"/>
    </row>
    <row r="177" spans="1:1" x14ac:dyDescent="0.2">
      <c r="A177" s="128"/>
    </row>
    <row r="178" spans="1:1" x14ac:dyDescent="0.2">
      <c r="A178" s="128"/>
    </row>
    <row r="179" spans="1:1" x14ac:dyDescent="0.2">
      <c r="A179" s="128"/>
    </row>
    <row r="180" spans="1:1" x14ac:dyDescent="0.2">
      <c r="A180" s="128"/>
    </row>
    <row r="181" spans="1:1" x14ac:dyDescent="0.2">
      <c r="A181" s="128"/>
    </row>
    <row r="182" spans="1:1" x14ac:dyDescent="0.2">
      <c r="A182" s="128"/>
    </row>
    <row r="183" spans="1:1" x14ac:dyDescent="0.2">
      <c r="A183" s="128"/>
    </row>
    <row r="184" spans="1:1" x14ac:dyDescent="0.2">
      <c r="A184" s="128"/>
    </row>
    <row r="185" spans="1:1" x14ac:dyDescent="0.2">
      <c r="A185" s="128"/>
    </row>
    <row r="186" spans="1:1" x14ac:dyDescent="0.2">
      <c r="A186" s="128"/>
    </row>
    <row r="187" spans="1:1" x14ac:dyDescent="0.2">
      <c r="A187" s="128"/>
    </row>
    <row r="188" spans="1:1" x14ac:dyDescent="0.2">
      <c r="A188" s="128"/>
    </row>
    <row r="189" spans="1:1" x14ac:dyDescent="0.2">
      <c r="A189" s="128"/>
    </row>
    <row r="190" spans="1:1" x14ac:dyDescent="0.2">
      <c r="A190" s="128"/>
    </row>
    <row r="191" spans="1:1" x14ac:dyDescent="0.2">
      <c r="A191" s="128"/>
    </row>
    <row r="192" spans="1:1" x14ac:dyDescent="0.2">
      <c r="A192" s="128"/>
    </row>
    <row r="193" spans="1:1" x14ac:dyDescent="0.2">
      <c r="A193" s="128"/>
    </row>
    <row r="194" spans="1:1" x14ac:dyDescent="0.2">
      <c r="A194" s="128"/>
    </row>
    <row r="195" spans="1:1" x14ac:dyDescent="0.2">
      <c r="A195" s="128"/>
    </row>
    <row r="196" spans="1:1" x14ac:dyDescent="0.2">
      <c r="A196" s="128"/>
    </row>
    <row r="197" spans="1:1" x14ac:dyDescent="0.2">
      <c r="A197" s="128"/>
    </row>
    <row r="198" spans="1:1" x14ac:dyDescent="0.2">
      <c r="A198" s="128"/>
    </row>
    <row r="199" spans="1:1" x14ac:dyDescent="0.2">
      <c r="A199" s="128"/>
    </row>
    <row r="200" spans="1:1" x14ac:dyDescent="0.2">
      <c r="A200" s="128"/>
    </row>
    <row r="201" spans="1:1" x14ac:dyDescent="0.2">
      <c r="A201" s="128"/>
    </row>
    <row r="202" spans="1:1" x14ac:dyDescent="0.2">
      <c r="A202" s="128"/>
    </row>
    <row r="203" spans="1:1" x14ac:dyDescent="0.2">
      <c r="A203" s="128"/>
    </row>
    <row r="204" spans="1:1" x14ac:dyDescent="0.2">
      <c r="A204" s="128"/>
    </row>
    <row r="205" spans="1:1" x14ac:dyDescent="0.2">
      <c r="A205" s="128"/>
    </row>
    <row r="206" spans="1:1" x14ac:dyDescent="0.2">
      <c r="A206" s="128"/>
    </row>
    <row r="207" spans="1:1" x14ac:dyDescent="0.2">
      <c r="A207" s="128"/>
    </row>
    <row r="208" spans="1:1" x14ac:dyDescent="0.2">
      <c r="A208" s="128"/>
    </row>
    <row r="209" spans="1:1" x14ac:dyDescent="0.2">
      <c r="A209" s="128"/>
    </row>
    <row r="210" spans="1:1" x14ac:dyDescent="0.2">
      <c r="A210" s="128"/>
    </row>
    <row r="211" spans="1:1" x14ac:dyDescent="0.2">
      <c r="A211" s="128"/>
    </row>
    <row r="212" spans="1:1" x14ac:dyDescent="0.2">
      <c r="A212" s="128"/>
    </row>
    <row r="213" spans="1:1" x14ac:dyDescent="0.2">
      <c r="A213" s="128"/>
    </row>
    <row r="214" spans="1:1" x14ac:dyDescent="0.2">
      <c r="A214" s="128"/>
    </row>
    <row r="215" spans="1:1" x14ac:dyDescent="0.2">
      <c r="A215" s="128"/>
    </row>
    <row r="216" spans="1:1" x14ac:dyDescent="0.2">
      <c r="A216" s="128"/>
    </row>
    <row r="217" spans="1:1" x14ac:dyDescent="0.2">
      <c r="A217" s="128"/>
    </row>
    <row r="218" spans="1:1" x14ac:dyDescent="0.2">
      <c r="A218" s="128"/>
    </row>
    <row r="219" spans="1:1" x14ac:dyDescent="0.2">
      <c r="A219" s="128"/>
    </row>
    <row r="220" spans="1:1" x14ac:dyDescent="0.2">
      <c r="A220" s="128"/>
    </row>
    <row r="221" spans="1:1" x14ac:dyDescent="0.2">
      <c r="A221" s="128"/>
    </row>
    <row r="222" spans="1:1" x14ac:dyDescent="0.2">
      <c r="A222" s="128"/>
    </row>
    <row r="223" spans="1:1" x14ac:dyDescent="0.2">
      <c r="A223" s="128"/>
    </row>
    <row r="224" spans="1:1" x14ac:dyDescent="0.2">
      <c r="A224" s="128"/>
    </row>
    <row r="225" spans="1:1" x14ac:dyDescent="0.2">
      <c r="A225" s="128"/>
    </row>
    <row r="226" spans="1:1" x14ac:dyDescent="0.2">
      <c r="A226" s="128"/>
    </row>
    <row r="227" spans="1:1" x14ac:dyDescent="0.2">
      <c r="A227" s="128"/>
    </row>
    <row r="228" spans="1:1" x14ac:dyDescent="0.2">
      <c r="A228" s="128"/>
    </row>
    <row r="229" spans="1:1" x14ac:dyDescent="0.2">
      <c r="A229" s="128"/>
    </row>
    <row r="230" spans="1:1" x14ac:dyDescent="0.2">
      <c r="A230" s="128"/>
    </row>
    <row r="231" spans="1:1" x14ac:dyDescent="0.2">
      <c r="A231" s="128"/>
    </row>
    <row r="232" spans="1:1" x14ac:dyDescent="0.2">
      <c r="A232" s="128"/>
    </row>
    <row r="233" spans="1:1" x14ac:dyDescent="0.2">
      <c r="A233" s="128"/>
    </row>
    <row r="234" spans="1:1" x14ac:dyDescent="0.2">
      <c r="A234" s="128"/>
    </row>
    <row r="235" spans="1:1" x14ac:dyDescent="0.2">
      <c r="A235" s="128"/>
    </row>
    <row r="236" spans="1:1" x14ac:dyDescent="0.2">
      <c r="A236" s="128"/>
    </row>
    <row r="237" spans="1:1" x14ac:dyDescent="0.2">
      <c r="A237" s="128"/>
    </row>
    <row r="238" spans="1:1" x14ac:dyDescent="0.2">
      <c r="A238" s="128"/>
    </row>
    <row r="239" spans="1:1" x14ac:dyDescent="0.2">
      <c r="A239" s="128"/>
    </row>
    <row r="240" spans="1:1" x14ac:dyDescent="0.2">
      <c r="A240" s="128"/>
    </row>
    <row r="241" spans="1:1" x14ac:dyDescent="0.2">
      <c r="A241" s="128"/>
    </row>
    <row r="242" spans="1:1" x14ac:dyDescent="0.2">
      <c r="A242" s="128"/>
    </row>
    <row r="243" spans="1:1" x14ac:dyDescent="0.2">
      <c r="A243" s="128"/>
    </row>
    <row r="244" spans="1:1" x14ac:dyDescent="0.2">
      <c r="A244" s="128"/>
    </row>
    <row r="245" spans="1:1" x14ac:dyDescent="0.2">
      <c r="A245" s="128"/>
    </row>
    <row r="246" spans="1:1" x14ac:dyDescent="0.2">
      <c r="A246" s="128"/>
    </row>
    <row r="247" spans="1:1" x14ac:dyDescent="0.2">
      <c r="A247" s="128"/>
    </row>
    <row r="248" spans="1:1" x14ac:dyDescent="0.2">
      <c r="A248" s="128"/>
    </row>
    <row r="249" spans="1:1" x14ac:dyDescent="0.2">
      <c r="A249" s="128"/>
    </row>
    <row r="250" spans="1:1" x14ac:dyDescent="0.2">
      <c r="A250" s="128"/>
    </row>
    <row r="251" spans="1:1" x14ac:dyDescent="0.2">
      <c r="A251" s="128"/>
    </row>
    <row r="252" spans="1:1" x14ac:dyDescent="0.2">
      <c r="A252" s="128"/>
    </row>
    <row r="253" spans="1:1" x14ac:dyDescent="0.2">
      <c r="A253" s="128"/>
    </row>
    <row r="254" spans="1:1" x14ac:dyDescent="0.2">
      <c r="A254" s="128"/>
    </row>
    <row r="255" spans="1:1" x14ac:dyDescent="0.2">
      <c r="A255" s="128"/>
    </row>
    <row r="256" spans="1:1" x14ac:dyDescent="0.2">
      <c r="A256" s="128"/>
    </row>
    <row r="257" spans="1:1" x14ac:dyDescent="0.2">
      <c r="A257" s="128"/>
    </row>
    <row r="258" spans="1:1" x14ac:dyDescent="0.2">
      <c r="A258" s="128"/>
    </row>
    <row r="259" spans="1:1" x14ac:dyDescent="0.2">
      <c r="A259" s="128"/>
    </row>
    <row r="260" spans="1:1" x14ac:dyDescent="0.2">
      <c r="A260" s="128"/>
    </row>
    <row r="261" spans="1:1" x14ac:dyDescent="0.2">
      <c r="A261" s="128"/>
    </row>
    <row r="262" spans="1:1" x14ac:dyDescent="0.2">
      <c r="A262" s="128"/>
    </row>
    <row r="263" spans="1:1" x14ac:dyDescent="0.2">
      <c r="A263" s="128"/>
    </row>
    <row r="264" spans="1:1" x14ac:dyDescent="0.2">
      <c r="A264" s="128"/>
    </row>
    <row r="265" spans="1:1" x14ac:dyDescent="0.2">
      <c r="A265" s="128"/>
    </row>
    <row r="266" spans="1:1" x14ac:dyDescent="0.2">
      <c r="A266" s="128"/>
    </row>
    <row r="267" spans="1:1" x14ac:dyDescent="0.2">
      <c r="A267" s="128"/>
    </row>
    <row r="268" spans="1:1" x14ac:dyDescent="0.2">
      <c r="A268" s="128"/>
    </row>
    <row r="269" spans="1:1" x14ac:dyDescent="0.2">
      <c r="A269" s="128"/>
    </row>
    <row r="270" spans="1:1" x14ac:dyDescent="0.2">
      <c r="A270" s="128"/>
    </row>
    <row r="271" spans="1:1" x14ac:dyDescent="0.2">
      <c r="A271" s="128"/>
    </row>
    <row r="272" spans="1:1" x14ac:dyDescent="0.2">
      <c r="A272" s="128"/>
    </row>
    <row r="273" spans="1:1" x14ac:dyDescent="0.2">
      <c r="A273" s="128"/>
    </row>
    <row r="274" spans="1:1" x14ac:dyDescent="0.2">
      <c r="A274" s="128"/>
    </row>
    <row r="275" spans="1:1" x14ac:dyDescent="0.2">
      <c r="A275" s="128"/>
    </row>
    <row r="276" spans="1:1" x14ac:dyDescent="0.2">
      <c r="A276" s="128"/>
    </row>
    <row r="277" spans="1:1" x14ac:dyDescent="0.2">
      <c r="A277" s="128"/>
    </row>
    <row r="278" spans="1:1" x14ac:dyDescent="0.2">
      <c r="A278" s="128"/>
    </row>
    <row r="279" spans="1:1" x14ac:dyDescent="0.2">
      <c r="A279" s="128"/>
    </row>
    <row r="280" spans="1:1" x14ac:dyDescent="0.2">
      <c r="A280" s="128"/>
    </row>
    <row r="281" spans="1:1" x14ac:dyDescent="0.2">
      <c r="A281" s="128"/>
    </row>
    <row r="282" spans="1:1" x14ac:dyDescent="0.2">
      <c r="A282" s="128"/>
    </row>
    <row r="283" spans="1:1" x14ac:dyDescent="0.2">
      <c r="A283" s="128"/>
    </row>
    <row r="284" spans="1:1" x14ac:dyDescent="0.2">
      <c r="A284" s="128"/>
    </row>
    <row r="285" spans="1:1" x14ac:dyDescent="0.2">
      <c r="A285" s="128"/>
    </row>
    <row r="286" spans="1:1" x14ac:dyDescent="0.2">
      <c r="A286" s="128"/>
    </row>
    <row r="287" spans="1:1" x14ac:dyDescent="0.2">
      <c r="A287" s="128"/>
    </row>
    <row r="288" spans="1:1" x14ac:dyDescent="0.2">
      <c r="A288" s="128"/>
    </row>
    <row r="289" spans="1:1" x14ac:dyDescent="0.2">
      <c r="A289" s="128"/>
    </row>
    <row r="290" spans="1:1" x14ac:dyDescent="0.2">
      <c r="A290" s="128"/>
    </row>
    <row r="291" spans="1:1" x14ac:dyDescent="0.2">
      <c r="A291" s="128"/>
    </row>
    <row r="292" spans="1:1" x14ac:dyDescent="0.2">
      <c r="A292" s="128"/>
    </row>
    <row r="293" spans="1:1" x14ac:dyDescent="0.2">
      <c r="A293" s="128"/>
    </row>
    <row r="294" spans="1:1" x14ac:dyDescent="0.2">
      <c r="A294" s="128"/>
    </row>
    <row r="295" spans="1:1" x14ac:dyDescent="0.2">
      <c r="A295" s="128"/>
    </row>
    <row r="296" spans="1:1" x14ac:dyDescent="0.2">
      <c r="A296" s="128"/>
    </row>
    <row r="297" spans="1:1" x14ac:dyDescent="0.2">
      <c r="A297" s="128"/>
    </row>
    <row r="298" spans="1:1" x14ac:dyDescent="0.2">
      <c r="A298" s="128"/>
    </row>
    <row r="299" spans="1:1" x14ac:dyDescent="0.2">
      <c r="A299" s="128"/>
    </row>
    <row r="300" spans="1:1" x14ac:dyDescent="0.2">
      <c r="A300" s="128"/>
    </row>
    <row r="301" spans="1:1" x14ac:dyDescent="0.2">
      <c r="A301" s="128"/>
    </row>
    <row r="302" spans="1:1" x14ac:dyDescent="0.2">
      <c r="A302" s="128"/>
    </row>
    <row r="303" spans="1:1" x14ac:dyDescent="0.2">
      <c r="A303" s="128"/>
    </row>
    <row r="304" spans="1:1" x14ac:dyDescent="0.2">
      <c r="A304" s="128"/>
    </row>
    <row r="305" spans="1:1" x14ac:dyDescent="0.2">
      <c r="A305" s="128"/>
    </row>
    <row r="306" spans="1:1" x14ac:dyDescent="0.2">
      <c r="A306" s="128"/>
    </row>
    <row r="307" spans="1:1" x14ac:dyDescent="0.2">
      <c r="A307" s="128"/>
    </row>
    <row r="308" spans="1:1" x14ac:dyDescent="0.2">
      <c r="A308" s="128"/>
    </row>
    <row r="309" spans="1:1" x14ac:dyDescent="0.2">
      <c r="A309" s="128"/>
    </row>
    <row r="310" spans="1:1" x14ac:dyDescent="0.2">
      <c r="A310" s="128"/>
    </row>
    <row r="311" spans="1:1" x14ac:dyDescent="0.2">
      <c r="A311" s="128"/>
    </row>
    <row r="312" spans="1:1" x14ac:dyDescent="0.2">
      <c r="A312" s="128"/>
    </row>
    <row r="313" spans="1:1" x14ac:dyDescent="0.2">
      <c r="A313" s="128"/>
    </row>
    <row r="314" spans="1:1" x14ac:dyDescent="0.2">
      <c r="A314" s="128"/>
    </row>
    <row r="315" spans="1:1" x14ac:dyDescent="0.2">
      <c r="A315" s="128"/>
    </row>
    <row r="316" spans="1:1" x14ac:dyDescent="0.2">
      <c r="A316" s="128"/>
    </row>
    <row r="317" spans="1:1" x14ac:dyDescent="0.2">
      <c r="A317" s="128"/>
    </row>
    <row r="318" spans="1:1" x14ac:dyDescent="0.2">
      <c r="A318" s="128"/>
    </row>
    <row r="319" spans="1:1" x14ac:dyDescent="0.2">
      <c r="A319" s="128"/>
    </row>
    <row r="320" spans="1:1" x14ac:dyDescent="0.2">
      <c r="A320" s="128"/>
    </row>
    <row r="321" spans="1:1" x14ac:dyDescent="0.2">
      <c r="A321" s="128"/>
    </row>
    <row r="322" spans="1:1" x14ac:dyDescent="0.2">
      <c r="A322" s="128"/>
    </row>
    <row r="323" spans="1:1" x14ac:dyDescent="0.2">
      <c r="A323" s="128"/>
    </row>
    <row r="324" spans="1:1" x14ac:dyDescent="0.2">
      <c r="A324" s="128"/>
    </row>
    <row r="325" spans="1:1" x14ac:dyDescent="0.2">
      <c r="A325" s="128"/>
    </row>
    <row r="326" spans="1:1" x14ac:dyDescent="0.2">
      <c r="A326" s="128"/>
    </row>
    <row r="327" spans="1:1" x14ac:dyDescent="0.2">
      <c r="A327" s="128"/>
    </row>
    <row r="328" spans="1:1" x14ac:dyDescent="0.2">
      <c r="A328" s="128"/>
    </row>
    <row r="329" spans="1:1" x14ac:dyDescent="0.2">
      <c r="A329" s="128"/>
    </row>
    <row r="330" spans="1:1" x14ac:dyDescent="0.2">
      <c r="A330" s="128"/>
    </row>
    <row r="331" spans="1:1" x14ac:dyDescent="0.2">
      <c r="A331" s="128"/>
    </row>
    <row r="332" spans="1:1" x14ac:dyDescent="0.2">
      <c r="A332" s="128"/>
    </row>
    <row r="333" spans="1:1" x14ac:dyDescent="0.2">
      <c r="A333" s="128"/>
    </row>
    <row r="334" spans="1:1" x14ac:dyDescent="0.2">
      <c r="A334" s="128"/>
    </row>
    <row r="335" spans="1:1" x14ac:dyDescent="0.2">
      <c r="A335" s="128"/>
    </row>
    <row r="336" spans="1:1" x14ac:dyDescent="0.2">
      <c r="A336" s="128"/>
    </row>
    <row r="337" spans="1:1" x14ac:dyDescent="0.2">
      <c r="A337" s="128"/>
    </row>
    <row r="338" spans="1:1" x14ac:dyDescent="0.2">
      <c r="A338" s="128"/>
    </row>
    <row r="339" spans="1:1" x14ac:dyDescent="0.2">
      <c r="A339" s="128"/>
    </row>
    <row r="340" spans="1:1" x14ac:dyDescent="0.2">
      <c r="A340" s="128"/>
    </row>
    <row r="341" spans="1:1" x14ac:dyDescent="0.2">
      <c r="A341" s="128"/>
    </row>
    <row r="342" spans="1:1" x14ac:dyDescent="0.2">
      <c r="A342" s="128"/>
    </row>
    <row r="343" spans="1:1" x14ac:dyDescent="0.2">
      <c r="A343" s="128"/>
    </row>
    <row r="344" spans="1:1" x14ac:dyDescent="0.2">
      <c r="A344" s="128"/>
    </row>
    <row r="345" spans="1:1" x14ac:dyDescent="0.2">
      <c r="A345" s="128"/>
    </row>
    <row r="346" spans="1:1" x14ac:dyDescent="0.2">
      <c r="A346" s="128"/>
    </row>
    <row r="347" spans="1:1" x14ac:dyDescent="0.2">
      <c r="A347" s="128"/>
    </row>
    <row r="348" spans="1:1" x14ac:dyDescent="0.2">
      <c r="A348" s="128"/>
    </row>
    <row r="349" spans="1:1" x14ac:dyDescent="0.2">
      <c r="A349" s="128"/>
    </row>
    <row r="350" spans="1:1" x14ac:dyDescent="0.2">
      <c r="A350" s="128"/>
    </row>
    <row r="351" spans="1:1" x14ac:dyDescent="0.2">
      <c r="A351" s="128"/>
    </row>
    <row r="352" spans="1:1" x14ac:dyDescent="0.2">
      <c r="A352" s="128"/>
    </row>
    <row r="353" spans="1:1" x14ac:dyDescent="0.2">
      <c r="A353" s="128"/>
    </row>
    <row r="354" spans="1:1" x14ac:dyDescent="0.2">
      <c r="A354" s="128"/>
    </row>
    <row r="355" spans="1:1" x14ac:dyDescent="0.2">
      <c r="A355" s="128"/>
    </row>
    <row r="356" spans="1:1" x14ac:dyDescent="0.2">
      <c r="A356" s="128"/>
    </row>
    <row r="357" spans="1:1" x14ac:dyDescent="0.2">
      <c r="A357" s="128"/>
    </row>
    <row r="358" spans="1:1" x14ac:dyDescent="0.2">
      <c r="A358" s="128"/>
    </row>
    <row r="359" spans="1:1" x14ac:dyDescent="0.2">
      <c r="A359" s="128"/>
    </row>
    <row r="360" spans="1:1" x14ac:dyDescent="0.2">
      <c r="A360" s="128"/>
    </row>
    <row r="361" spans="1:1" x14ac:dyDescent="0.2">
      <c r="A361" s="128"/>
    </row>
    <row r="362" spans="1:1" x14ac:dyDescent="0.2">
      <c r="A362" s="128"/>
    </row>
    <row r="363" spans="1:1" x14ac:dyDescent="0.2">
      <c r="A363" s="128"/>
    </row>
    <row r="364" spans="1:1" x14ac:dyDescent="0.2">
      <c r="A364" s="128"/>
    </row>
    <row r="365" spans="1:1" x14ac:dyDescent="0.2">
      <c r="A365" s="128"/>
    </row>
    <row r="366" spans="1:1" x14ac:dyDescent="0.2">
      <c r="A366" s="128"/>
    </row>
    <row r="367" spans="1:1" x14ac:dyDescent="0.2">
      <c r="A367" s="128"/>
    </row>
    <row r="368" spans="1:1" x14ac:dyDescent="0.2">
      <c r="A368" s="128"/>
    </row>
    <row r="369" spans="1:1" x14ac:dyDescent="0.2">
      <c r="A369" s="128"/>
    </row>
    <row r="370" spans="1:1" x14ac:dyDescent="0.2">
      <c r="A370" s="128"/>
    </row>
    <row r="371" spans="1:1" x14ac:dyDescent="0.2">
      <c r="A371" s="128"/>
    </row>
    <row r="372" spans="1:1" x14ac:dyDescent="0.2">
      <c r="A372" s="128"/>
    </row>
    <row r="373" spans="1:1" x14ac:dyDescent="0.2">
      <c r="A373" s="128"/>
    </row>
    <row r="374" spans="1:1" x14ac:dyDescent="0.2">
      <c r="A374" s="128"/>
    </row>
    <row r="375" spans="1:1" x14ac:dyDescent="0.2">
      <c r="A375" s="128"/>
    </row>
    <row r="376" spans="1:1" x14ac:dyDescent="0.2">
      <c r="A376" s="128"/>
    </row>
    <row r="377" spans="1:1" x14ac:dyDescent="0.2">
      <c r="A377" s="128"/>
    </row>
    <row r="378" spans="1:1" x14ac:dyDescent="0.2">
      <c r="A378" s="128"/>
    </row>
    <row r="379" spans="1:1" x14ac:dyDescent="0.2">
      <c r="A379" s="128"/>
    </row>
    <row r="380" spans="1:1" x14ac:dyDescent="0.2">
      <c r="A380" s="128"/>
    </row>
    <row r="381" spans="1:1" x14ac:dyDescent="0.2">
      <c r="A381" s="128"/>
    </row>
    <row r="382" spans="1:1" x14ac:dyDescent="0.2">
      <c r="A382" s="128"/>
    </row>
    <row r="383" spans="1:1" x14ac:dyDescent="0.2">
      <c r="A383" s="128"/>
    </row>
    <row r="384" spans="1:1" x14ac:dyDescent="0.2">
      <c r="A384" s="128"/>
    </row>
    <row r="385" spans="1:1" x14ac:dyDescent="0.2">
      <c r="A385" s="128"/>
    </row>
    <row r="386" spans="1:1" x14ac:dyDescent="0.2">
      <c r="A386" s="128"/>
    </row>
    <row r="387" spans="1:1" x14ac:dyDescent="0.2">
      <c r="A387" s="128"/>
    </row>
    <row r="388" spans="1:1" x14ac:dyDescent="0.2">
      <c r="A388" s="128"/>
    </row>
    <row r="389" spans="1:1" x14ac:dyDescent="0.2">
      <c r="A389" s="128"/>
    </row>
    <row r="390" spans="1:1" x14ac:dyDescent="0.2">
      <c r="A390" s="128"/>
    </row>
    <row r="391" spans="1:1" x14ac:dyDescent="0.2">
      <c r="A391" s="128"/>
    </row>
    <row r="392" spans="1:1" x14ac:dyDescent="0.2">
      <c r="A392" s="128"/>
    </row>
    <row r="393" spans="1:1" x14ac:dyDescent="0.2">
      <c r="A393" s="128"/>
    </row>
    <row r="394" spans="1:1" x14ac:dyDescent="0.2">
      <c r="A394" s="128"/>
    </row>
    <row r="395" spans="1:1" x14ac:dyDescent="0.2">
      <c r="A395" s="128"/>
    </row>
    <row r="396" spans="1:1" x14ac:dyDescent="0.2">
      <c r="A396" s="128"/>
    </row>
    <row r="397" spans="1:1" x14ac:dyDescent="0.2">
      <c r="A397" s="128"/>
    </row>
    <row r="398" spans="1:1" x14ac:dyDescent="0.2">
      <c r="A398" s="128"/>
    </row>
    <row r="399" spans="1:1" x14ac:dyDescent="0.2">
      <c r="A399" s="128"/>
    </row>
    <row r="400" spans="1:1" x14ac:dyDescent="0.2">
      <c r="A400" s="128"/>
    </row>
    <row r="401" spans="1:1" x14ac:dyDescent="0.2">
      <c r="A401" s="128"/>
    </row>
    <row r="402" spans="1:1" x14ac:dyDescent="0.2">
      <c r="A402" s="128"/>
    </row>
    <row r="403" spans="1:1" x14ac:dyDescent="0.2">
      <c r="A403" s="128"/>
    </row>
    <row r="404" spans="1:1" x14ac:dyDescent="0.2">
      <c r="A404" s="128"/>
    </row>
    <row r="405" spans="1:1" x14ac:dyDescent="0.2">
      <c r="A405" s="128"/>
    </row>
    <row r="406" spans="1:1" x14ac:dyDescent="0.2">
      <c r="A406" s="128"/>
    </row>
    <row r="407" spans="1:1" x14ac:dyDescent="0.2">
      <c r="A407" s="128"/>
    </row>
    <row r="408" spans="1:1" x14ac:dyDescent="0.2">
      <c r="A408" s="128"/>
    </row>
    <row r="409" spans="1:1" x14ac:dyDescent="0.2">
      <c r="A409" s="128"/>
    </row>
    <row r="410" spans="1:1" x14ac:dyDescent="0.2">
      <c r="A410" s="128"/>
    </row>
    <row r="411" spans="1:1" x14ac:dyDescent="0.2">
      <c r="A411" s="128"/>
    </row>
    <row r="412" spans="1:1" x14ac:dyDescent="0.2">
      <c r="A412" s="128"/>
    </row>
    <row r="413" spans="1:1" x14ac:dyDescent="0.2">
      <c r="A413" s="128"/>
    </row>
    <row r="414" spans="1:1" x14ac:dyDescent="0.2">
      <c r="A414" s="128"/>
    </row>
    <row r="415" spans="1:1" x14ac:dyDescent="0.2">
      <c r="A415" s="128"/>
    </row>
    <row r="416" spans="1:1" x14ac:dyDescent="0.2">
      <c r="A416" s="128"/>
    </row>
    <row r="417" spans="1:1" x14ac:dyDescent="0.2">
      <c r="A417" s="128"/>
    </row>
    <row r="418" spans="1:1" x14ac:dyDescent="0.2">
      <c r="A418" s="128"/>
    </row>
    <row r="419" spans="1:1" x14ac:dyDescent="0.2">
      <c r="A419" s="128"/>
    </row>
    <row r="420" spans="1:1" x14ac:dyDescent="0.2">
      <c r="A420" s="128"/>
    </row>
    <row r="421" spans="1:1" x14ac:dyDescent="0.2">
      <c r="A421" s="128"/>
    </row>
    <row r="422" spans="1:1" x14ac:dyDescent="0.2">
      <c r="A422" s="128"/>
    </row>
    <row r="423" spans="1:1" x14ac:dyDescent="0.2">
      <c r="A423" s="128"/>
    </row>
    <row r="424" spans="1:1" x14ac:dyDescent="0.2">
      <c r="A424" s="128"/>
    </row>
    <row r="425" spans="1:1" x14ac:dyDescent="0.2">
      <c r="A425" s="128"/>
    </row>
    <row r="426" spans="1:1" x14ac:dyDescent="0.2">
      <c r="A426" s="128"/>
    </row>
    <row r="427" spans="1:1" x14ac:dyDescent="0.2">
      <c r="A427" s="128"/>
    </row>
    <row r="428" spans="1:1" x14ac:dyDescent="0.2">
      <c r="A428" s="128"/>
    </row>
    <row r="429" spans="1:1" x14ac:dyDescent="0.2">
      <c r="A429" s="128"/>
    </row>
    <row r="430" spans="1:1" x14ac:dyDescent="0.2">
      <c r="A430" s="128"/>
    </row>
    <row r="431" spans="1:1" x14ac:dyDescent="0.2">
      <c r="A431" s="128"/>
    </row>
    <row r="432" spans="1:1" x14ac:dyDescent="0.2">
      <c r="A432" s="128"/>
    </row>
    <row r="433" spans="1:1" x14ac:dyDescent="0.2">
      <c r="A433" s="128"/>
    </row>
    <row r="434" spans="1:1" x14ac:dyDescent="0.2">
      <c r="A434" s="128"/>
    </row>
    <row r="435" spans="1:1" x14ac:dyDescent="0.2">
      <c r="A435" s="128"/>
    </row>
    <row r="436" spans="1:1" x14ac:dyDescent="0.2">
      <c r="A436" s="128"/>
    </row>
    <row r="437" spans="1:1" x14ac:dyDescent="0.2">
      <c r="A437" s="128"/>
    </row>
    <row r="438" spans="1:1" x14ac:dyDescent="0.2">
      <c r="A438" s="128"/>
    </row>
    <row r="439" spans="1:1" x14ac:dyDescent="0.2">
      <c r="A439" s="128"/>
    </row>
    <row r="440" spans="1:1" x14ac:dyDescent="0.2">
      <c r="A440" s="128"/>
    </row>
    <row r="441" spans="1:1" x14ac:dyDescent="0.2">
      <c r="A441" s="128"/>
    </row>
    <row r="442" spans="1:1" x14ac:dyDescent="0.2">
      <c r="A442" s="128"/>
    </row>
    <row r="443" spans="1:1" x14ac:dyDescent="0.2">
      <c r="A443" s="128"/>
    </row>
    <row r="444" spans="1:1" x14ac:dyDescent="0.2">
      <c r="A444" s="128"/>
    </row>
    <row r="445" spans="1:1" x14ac:dyDescent="0.2">
      <c r="A445" s="128"/>
    </row>
    <row r="446" spans="1:1" x14ac:dyDescent="0.2">
      <c r="A446" s="128"/>
    </row>
    <row r="447" spans="1:1" x14ac:dyDescent="0.2">
      <c r="A447" s="128"/>
    </row>
    <row r="448" spans="1:1" x14ac:dyDescent="0.2">
      <c r="A448" s="128"/>
    </row>
    <row r="449" spans="1:1" x14ac:dyDescent="0.2">
      <c r="A449" s="128"/>
    </row>
    <row r="450" spans="1:1" x14ac:dyDescent="0.2">
      <c r="A450" s="128"/>
    </row>
    <row r="451" spans="1:1" x14ac:dyDescent="0.2">
      <c r="A451" s="128"/>
    </row>
    <row r="452" spans="1:1" x14ac:dyDescent="0.2">
      <c r="A452" s="128"/>
    </row>
    <row r="453" spans="1:1" x14ac:dyDescent="0.2">
      <c r="A453" s="128"/>
    </row>
    <row r="454" spans="1:1" x14ac:dyDescent="0.2">
      <c r="A454" s="128"/>
    </row>
    <row r="455" spans="1:1" x14ac:dyDescent="0.2">
      <c r="A455" s="128"/>
    </row>
    <row r="456" spans="1:1" x14ac:dyDescent="0.2">
      <c r="A456" s="128"/>
    </row>
    <row r="457" spans="1:1" x14ac:dyDescent="0.2">
      <c r="A457" s="128"/>
    </row>
    <row r="458" spans="1:1" x14ac:dyDescent="0.2">
      <c r="A458" s="128"/>
    </row>
    <row r="459" spans="1:1" x14ac:dyDescent="0.2">
      <c r="A459" s="128"/>
    </row>
    <row r="460" spans="1:1" x14ac:dyDescent="0.2">
      <c r="A460" s="128"/>
    </row>
    <row r="461" spans="1:1" x14ac:dyDescent="0.2">
      <c r="A461" s="128"/>
    </row>
    <row r="462" spans="1:1" x14ac:dyDescent="0.2">
      <c r="A462" s="128"/>
    </row>
    <row r="463" spans="1:1" x14ac:dyDescent="0.2">
      <c r="A463" s="128"/>
    </row>
    <row r="464" spans="1:1" x14ac:dyDescent="0.2">
      <c r="A464" s="128"/>
    </row>
    <row r="465" spans="1:1" x14ac:dyDescent="0.2">
      <c r="A465" s="128"/>
    </row>
    <row r="466" spans="1:1" x14ac:dyDescent="0.2">
      <c r="A466" s="128"/>
    </row>
    <row r="467" spans="1:1" x14ac:dyDescent="0.2">
      <c r="A467" s="128"/>
    </row>
    <row r="468" spans="1:1" x14ac:dyDescent="0.2">
      <c r="A468" s="128"/>
    </row>
    <row r="469" spans="1:1" x14ac:dyDescent="0.2">
      <c r="A469" s="128"/>
    </row>
    <row r="470" spans="1:1" x14ac:dyDescent="0.2">
      <c r="A470" s="128"/>
    </row>
    <row r="471" spans="1:1" x14ac:dyDescent="0.2">
      <c r="A471" s="128"/>
    </row>
    <row r="472" spans="1:1" x14ac:dyDescent="0.2">
      <c r="A472" s="128"/>
    </row>
    <row r="473" spans="1:1" x14ac:dyDescent="0.2">
      <c r="A473" s="128"/>
    </row>
    <row r="474" spans="1:1" x14ac:dyDescent="0.2">
      <c r="A474" s="128"/>
    </row>
    <row r="475" spans="1:1" x14ac:dyDescent="0.2">
      <c r="A475" s="128"/>
    </row>
    <row r="476" spans="1:1" x14ac:dyDescent="0.2">
      <c r="A476" s="128"/>
    </row>
    <row r="477" spans="1:1" x14ac:dyDescent="0.2">
      <c r="A477" s="128"/>
    </row>
    <row r="478" spans="1:1" x14ac:dyDescent="0.2">
      <c r="A478" s="128"/>
    </row>
    <row r="479" spans="1:1" x14ac:dyDescent="0.2">
      <c r="A479" s="128"/>
    </row>
    <row r="480" spans="1:1" x14ac:dyDescent="0.2">
      <c r="A480" s="128"/>
    </row>
    <row r="481" spans="1:1" x14ac:dyDescent="0.2">
      <c r="A481" s="128"/>
    </row>
    <row r="482" spans="1:1" x14ac:dyDescent="0.2">
      <c r="A482" s="128"/>
    </row>
    <row r="483" spans="1:1" x14ac:dyDescent="0.2">
      <c r="A483" s="128"/>
    </row>
    <row r="484" spans="1:1" x14ac:dyDescent="0.2">
      <c r="A484" s="128"/>
    </row>
    <row r="485" spans="1:1" x14ac:dyDescent="0.2">
      <c r="A485" s="128"/>
    </row>
    <row r="486" spans="1:1" x14ac:dyDescent="0.2">
      <c r="A486" s="128"/>
    </row>
    <row r="487" spans="1:1" x14ac:dyDescent="0.2">
      <c r="A487" s="128"/>
    </row>
    <row r="488" spans="1:1" x14ac:dyDescent="0.2">
      <c r="A488" s="128"/>
    </row>
    <row r="489" spans="1:1" x14ac:dyDescent="0.2">
      <c r="A489" s="128"/>
    </row>
    <row r="490" spans="1:1" x14ac:dyDescent="0.2">
      <c r="A490" s="128"/>
    </row>
    <row r="491" spans="1:1" x14ac:dyDescent="0.2">
      <c r="A491" s="128"/>
    </row>
    <row r="492" spans="1:1" x14ac:dyDescent="0.2">
      <c r="A492" s="128"/>
    </row>
    <row r="493" spans="1:1" x14ac:dyDescent="0.2">
      <c r="A493" s="128"/>
    </row>
    <row r="494" spans="1:1" x14ac:dyDescent="0.2">
      <c r="A494" s="128"/>
    </row>
    <row r="495" spans="1:1" x14ac:dyDescent="0.2">
      <c r="A495" s="128"/>
    </row>
    <row r="496" spans="1:1" x14ac:dyDescent="0.2">
      <c r="A496" s="128"/>
    </row>
    <row r="497" spans="1:1" x14ac:dyDescent="0.2">
      <c r="A497" s="128"/>
    </row>
    <row r="498" spans="1:1" x14ac:dyDescent="0.2">
      <c r="A498" s="128"/>
    </row>
    <row r="499" spans="1:1" x14ac:dyDescent="0.2">
      <c r="A499" s="128"/>
    </row>
    <row r="500" spans="1:1" x14ac:dyDescent="0.2">
      <c r="A500" s="128"/>
    </row>
    <row r="501" spans="1:1" x14ac:dyDescent="0.2">
      <c r="A501" s="128"/>
    </row>
    <row r="502" spans="1:1" x14ac:dyDescent="0.2">
      <c r="A502" s="128"/>
    </row>
    <row r="503" spans="1:1" x14ac:dyDescent="0.2">
      <c r="A503" s="128"/>
    </row>
    <row r="504" spans="1:1" x14ac:dyDescent="0.2">
      <c r="A504" s="128"/>
    </row>
    <row r="505" spans="1:1" x14ac:dyDescent="0.2">
      <c r="A505" s="128"/>
    </row>
    <row r="506" spans="1:1" x14ac:dyDescent="0.2">
      <c r="A506" s="128"/>
    </row>
    <row r="507" spans="1:1" x14ac:dyDescent="0.2">
      <c r="A507" s="128"/>
    </row>
    <row r="508" spans="1:1" x14ac:dyDescent="0.2">
      <c r="A508" s="128"/>
    </row>
    <row r="509" spans="1:1" x14ac:dyDescent="0.2">
      <c r="A509" s="128"/>
    </row>
    <row r="510" spans="1:1" x14ac:dyDescent="0.2">
      <c r="A510" s="128"/>
    </row>
    <row r="511" spans="1:1" x14ac:dyDescent="0.2">
      <c r="A511" s="128"/>
    </row>
    <row r="512" spans="1:1" x14ac:dyDescent="0.2">
      <c r="A512" s="128"/>
    </row>
    <row r="513" spans="1:1" x14ac:dyDescent="0.2">
      <c r="A513" s="128"/>
    </row>
    <row r="514" spans="1:1" x14ac:dyDescent="0.2">
      <c r="A514" s="128"/>
    </row>
    <row r="515" spans="1:1" x14ac:dyDescent="0.2">
      <c r="A515" s="128"/>
    </row>
    <row r="516" spans="1:1" x14ac:dyDescent="0.2">
      <c r="A516" s="128"/>
    </row>
    <row r="517" spans="1:1" x14ac:dyDescent="0.2">
      <c r="A517" s="128"/>
    </row>
    <row r="518" spans="1:1" x14ac:dyDescent="0.2">
      <c r="A518" s="128"/>
    </row>
    <row r="519" spans="1:1" x14ac:dyDescent="0.2">
      <c r="A519" s="128"/>
    </row>
    <row r="520" spans="1:1" x14ac:dyDescent="0.2">
      <c r="A520" s="128"/>
    </row>
    <row r="521" spans="1:1" x14ac:dyDescent="0.2">
      <c r="A521" s="128"/>
    </row>
    <row r="522" spans="1:1" x14ac:dyDescent="0.2">
      <c r="A522" s="128"/>
    </row>
    <row r="523" spans="1:1" x14ac:dyDescent="0.2">
      <c r="A523" s="128"/>
    </row>
    <row r="524" spans="1:1" x14ac:dyDescent="0.2">
      <c r="A524" s="128"/>
    </row>
    <row r="525" spans="1:1" x14ac:dyDescent="0.2">
      <c r="A525" s="128"/>
    </row>
    <row r="526" spans="1:1" x14ac:dyDescent="0.2">
      <c r="A526" s="128"/>
    </row>
    <row r="527" spans="1:1" x14ac:dyDescent="0.2">
      <c r="A527" s="128"/>
    </row>
    <row r="528" spans="1:1" x14ac:dyDescent="0.2">
      <c r="A528" s="128"/>
    </row>
    <row r="529" spans="1:1" x14ac:dyDescent="0.2">
      <c r="A529" s="128"/>
    </row>
    <row r="530" spans="1:1" x14ac:dyDescent="0.2">
      <c r="A530" s="128"/>
    </row>
    <row r="531" spans="1:1" x14ac:dyDescent="0.2">
      <c r="A531" s="128"/>
    </row>
    <row r="532" spans="1:1" x14ac:dyDescent="0.2">
      <c r="A532" s="128"/>
    </row>
    <row r="533" spans="1:1" x14ac:dyDescent="0.2">
      <c r="A533" s="128"/>
    </row>
    <row r="534" spans="1:1" x14ac:dyDescent="0.2">
      <c r="A534" s="128"/>
    </row>
    <row r="535" spans="1:1" x14ac:dyDescent="0.2">
      <c r="A535" s="128"/>
    </row>
    <row r="536" spans="1:1" x14ac:dyDescent="0.2">
      <c r="A536" s="128"/>
    </row>
    <row r="537" spans="1:1" x14ac:dyDescent="0.2">
      <c r="A537" s="128"/>
    </row>
    <row r="538" spans="1:1" x14ac:dyDescent="0.2">
      <c r="A538" s="128"/>
    </row>
    <row r="539" spans="1:1" x14ac:dyDescent="0.2">
      <c r="A539" s="128"/>
    </row>
    <row r="540" spans="1:1" x14ac:dyDescent="0.2">
      <c r="A540" s="128"/>
    </row>
    <row r="541" spans="1:1" x14ac:dyDescent="0.2">
      <c r="A541" s="128"/>
    </row>
    <row r="542" spans="1:1" x14ac:dyDescent="0.2">
      <c r="A542" s="128"/>
    </row>
    <row r="543" spans="1:1" x14ac:dyDescent="0.2">
      <c r="A543" s="128"/>
    </row>
    <row r="544" spans="1:1" x14ac:dyDescent="0.2">
      <c r="A544" s="128"/>
    </row>
    <row r="545" spans="1:1" x14ac:dyDescent="0.2">
      <c r="A545" s="128"/>
    </row>
    <row r="546" spans="1:1" x14ac:dyDescent="0.2">
      <c r="A546" s="128"/>
    </row>
    <row r="547" spans="1:1" x14ac:dyDescent="0.2">
      <c r="A547" s="128"/>
    </row>
    <row r="548" spans="1:1" x14ac:dyDescent="0.2">
      <c r="A548" s="128"/>
    </row>
    <row r="549" spans="1:1" x14ac:dyDescent="0.2">
      <c r="A549" s="128"/>
    </row>
    <row r="550" spans="1:1" x14ac:dyDescent="0.2">
      <c r="A550" s="128"/>
    </row>
    <row r="551" spans="1:1" x14ac:dyDescent="0.2">
      <c r="A551" s="128"/>
    </row>
    <row r="552" spans="1:1" x14ac:dyDescent="0.2">
      <c r="A552" s="128"/>
    </row>
    <row r="553" spans="1:1" x14ac:dyDescent="0.2">
      <c r="A553" s="128"/>
    </row>
    <row r="554" spans="1:1" x14ac:dyDescent="0.2">
      <c r="A554" s="128"/>
    </row>
    <row r="555" spans="1:1" x14ac:dyDescent="0.2">
      <c r="A555" s="128"/>
    </row>
    <row r="556" spans="1:1" x14ac:dyDescent="0.2">
      <c r="A556" s="128"/>
    </row>
    <row r="557" spans="1:1" x14ac:dyDescent="0.2">
      <c r="A557" s="128"/>
    </row>
    <row r="558" spans="1:1" x14ac:dyDescent="0.2">
      <c r="A558" s="128"/>
    </row>
    <row r="559" spans="1:1" x14ac:dyDescent="0.2">
      <c r="A559" s="128"/>
    </row>
    <row r="560" spans="1:1" x14ac:dyDescent="0.2">
      <c r="A560" s="128"/>
    </row>
    <row r="561" spans="1:1" x14ac:dyDescent="0.2">
      <c r="A561" s="128"/>
    </row>
    <row r="562" spans="1:1" x14ac:dyDescent="0.2">
      <c r="A562" s="128"/>
    </row>
    <row r="563" spans="1:1" x14ac:dyDescent="0.2">
      <c r="A563" s="128"/>
    </row>
    <row r="564" spans="1:1" x14ac:dyDescent="0.2">
      <c r="A564" s="128"/>
    </row>
    <row r="565" spans="1:1" x14ac:dyDescent="0.2">
      <c r="A565" s="128"/>
    </row>
    <row r="566" spans="1:1" x14ac:dyDescent="0.2">
      <c r="A566" s="128"/>
    </row>
    <row r="567" spans="1:1" x14ac:dyDescent="0.2">
      <c r="A567" s="128"/>
    </row>
    <row r="568" spans="1:1" x14ac:dyDescent="0.2">
      <c r="A568" s="128"/>
    </row>
    <row r="569" spans="1:1" x14ac:dyDescent="0.2">
      <c r="A569" s="128"/>
    </row>
    <row r="570" spans="1:1" x14ac:dyDescent="0.2">
      <c r="A570" s="128"/>
    </row>
    <row r="571" spans="1:1" x14ac:dyDescent="0.2">
      <c r="A571" s="128"/>
    </row>
    <row r="572" spans="1:1" x14ac:dyDescent="0.2">
      <c r="A572" s="128"/>
    </row>
    <row r="573" spans="1:1" x14ac:dyDescent="0.2">
      <c r="A573" s="128"/>
    </row>
    <row r="574" spans="1:1" x14ac:dyDescent="0.2">
      <c r="A574" s="128"/>
    </row>
    <row r="575" spans="1:1" x14ac:dyDescent="0.2">
      <c r="A575" s="128"/>
    </row>
    <row r="576" spans="1:1" x14ac:dyDescent="0.2">
      <c r="A576" s="128"/>
    </row>
    <row r="577" spans="1:1" x14ac:dyDescent="0.2">
      <c r="A577" s="128"/>
    </row>
    <row r="578" spans="1:1" x14ac:dyDescent="0.2">
      <c r="A578" s="128"/>
    </row>
    <row r="579" spans="1:1" x14ac:dyDescent="0.2">
      <c r="A579" s="128"/>
    </row>
    <row r="580" spans="1:1" x14ac:dyDescent="0.2">
      <c r="A580" s="128"/>
    </row>
    <row r="581" spans="1:1" x14ac:dyDescent="0.2">
      <c r="A581" s="128"/>
    </row>
    <row r="582" spans="1:1" x14ac:dyDescent="0.2">
      <c r="A582" s="128"/>
    </row>
    <row r="583" spans="1:1" x14ac:dyDescent="0.2">
      <c r="A583" s="128"/>
    </row>
    <row r="584" spans="1:1" x14ac:dyDescent="0.2">
      <c r="A584" s="128"/>
    </row>
    <row r="585" spans="1:1" x14ac:dyDescent="0.2">
      <c r="A585" s="128"/>
    </row>
    <row r="586" spans="1:1" x14ac:dyDescent="0.2">
      <c r="A586" s="128"/>
    </row>
    <row r="587" spans="1:1" x14ac:dyDescent="0.2">
      <c r="A587" s="128"/>
    </row>
    <row r="588" spans="1:1" x14ac:dyDescent="0.2">
      <c r="A588" s="128"/>
    </row>
    <row r="589" spans="1:1" x14ac:dyDescent="0.2">
      <c r="A589" s="128"/>
    </row>
    <row r="590" spans="1:1" x14ac:dyDescent="0.2">
      <c r="A590" s="128"/>
    </row>
    <row r="591" spans="1:1" x14ac:dyDescent="0.2">
      <c r="A591" s="128"/>
    </row>
    <row r="592" spans="1:1" x14ac:dyDescent="0.2">
      <c r="A592" s="128"/>
    </row>
    <row r="593" spans="1:1" x14ac:dyDescent="0.2">
      <c r="A593" s="128"/>
    </row>
    <row r="594" spans="1:1" x14ac:dyDescent="0.2">
      <c r="A594" s="128"/>
    </row>
    <row r="595" spans="1:1" x14ac:dyDescent="0.2">
      <c r="A595" s="128"/>
    </row>
    <row r="596" spans="1:1" x14ac:dyDescent="0.2">
      <c r="A596" s="128"/>
    </row>
    <row r="597" spans="1:1" x14ac:dyDescent="0.2">
      <c r="A597" s="128"/>
    </row>
    <row r="598" spans="1:1" x14ac:dyDescent="0.2">
      <c r="A598" s="128"/>
    </row>
    <row r="599" spans="1:1" x14ac:dyDescent="0.2">
      <c r="A599" s="128"/>
    </row>
    <row r="600" spans="1:1" x14ac:dyDescent="0.2">
      <c r="A600" s="128"/>
    </row>
    <row r="601" spans="1:1" x14ac:dyDescent="0.2">
      <c r="A601" s="128"/>
    </row>
    <row r="602" spans="1:1" x14ac:dyDescent="0.2">
      <c r="A602" s="128"/>
    </row>
    <row r="603" spans="1:1" x14ac:dyDescent="0.2">
      <c r="A603" s="128"/>
    </row>
    <row r="604" spans="1:1" x14ac:dyDescent="0.2">
      <c r="A604" s="128"/>
    </row>
    <row r="605" spans="1:1" x14ac:dyDescent="0.2">
      <c r="A605" s="128"/>
    </row>
    <row r="606" spans="1:1" x14ac:dyDescent="0.2">
      <c r="A606" s="128"/>
    </row>
    <row r="607" spans="1:1" x14ac:dyDescent="0.2">
      <c r="A607" s="128"/>
    </row>
    <row r="608" spans="1:1" x14ac:dyDescent="0.2">
      <c r="A608" s="128"/>
    </row>
    <row r="609" spans="1:1" x14ac:dyDescent="0.2">
      <c r="A609" s="128"/>
    </row>
    <row r="610" spans="1:1" x14ac:dyDescent="0.2">
      <c r="A610" s="128"/>
    </row>
    <row r="611" spans="1:1" x14ac:dyDescent="0.2">
      <c r="A611" s="128"/>
    </row>
    <row r="612" spans="1:1" x14ac:dyDescent="0.2">
      <c r="A612" s="128"/>
    </row>
    <row r="613" spans="1:1" x14ac:dyDescent="0.2">
      <c r="A613" s="128"/>
    </row>
    <row r="614" spans="1:1" x14ac:dyDescent="0.2">
      <c r="A614" s="128"/>
    </row>
    <row r="615" spans="1:1" x14ac:dyDescent="0.2">
      <c r="A615" s="128"/>
    </row>
    <row r="616" spans="1:1" x14ac:dyDescent="0.2">
      <c r="A616" s="128"/>
    </row>
    <row r="617" spans="1:1" x14ac:dyDescent="0.2">
      <c r="A617" s="128"/>
    </row>
    <row r="618" spans="1:1" x14ac:dyDescent="0.2">
      <c r="A618" s="128"/>
    </row>
    <row r="619" spans="1:1" x14ac:dyDescent="0.2">
      <c r="A619" s="128"/>
    </row>
    <row r="620" spans="1:1" x14ac:dyDescent="0.2">
      <c r="A620" s="128"/>
    </row>
    <row r="621" spans="1:1" x14ac:dyDescent="0.2">
      <c r="A621" s="128"/>
    </row>
    <row r="622" spans="1:1" x14ac:dyDescent="0.2">
      <c r="A622" s="128"/>
    </row>
    <row r="623" spans="1:1" x14ac:dyDescent="0.2">
      <c r="A623" s="128"/>
    </row>
    <row r="624" spans="1:1" x14ac:dyDescent="0.2">
      <c r="A624" s="128"/>
    </row>
    <row r="625" spans="1:1" x14ac:dyDescent="0.2">
      <c r="A625" s="128"/>
    </row>
    <row r="626" spans="1:1" x14ac:dyDescent="0.2">
      <c r="A626" s="128"/>
    </row>
    <row r="627" spans="1:1" x14ac:dyDescent="0.2">
      <c r="A627" s="128"/>
    </row>
    <row r="628" spans="1:1" x14ac:dyDescent="0.2">
      <c r="A628" s="128"/>
    </row>
    <row r="629" spans="1:1" x14ac:dyDescent="0.2">
      <c r="A629" s="128"/>
    </row>
    <row r="630" spans="1:1" x14ac:dyDescent="0.2">
      <c r="A630" s="128"/>
    </row>
    <row r="631" spans="1:1" x14ac:dyDescent="0.2">
      <c r="A631" s="128"/>
    </row>
    <row r="632" spans="1:1" x14ac:dyDescent="0.2">
      <c r="A632" s="128"/>
    </row>
    <row r="633" spans="1:1" x14ac:dyDescent="0.2">
      <c r="A633" s="128"/>
    </row>
    <row r="634" spans="1:1" x14ac:dyDescent="0.2">
      <c r="A634" s="128"/>
    </row>
    <row r="635" spans="1:1" x14ac:dyDescent="0.2">
      <c r="A635" s="128"/>
    </row>
    <row r="636" spans="1:1" x14ac:dyDescent="0.2">
      <c r="A636" s="128"/>
    </row>
    <row r="637" spans="1:1" x14ac:dyDescent="0.2">
      <c r="A637" s="128"/>
    </row>
    <row r="638" spans="1:1" x14ac:dyDescent="0.2">
      <c r="A638" s="128"/>
    </row>
    <row r="639" spans="1:1" x14ac:dyDescent="0.2">
      <c r="A639" s="128"/>
    </row>
    <row r="640" spans="1:1" x14ac:dyDescent="0.2">
      <c r="A640" s="128"/>
    </row>
    <row r="641" spans="1:1" x14ac:dyDescent="0.2">
      <c r="A641" s="128"/>
    </row>
    <row r="642" spans="1:1" x14ac:dyDescent="0.2">
      <c r="A642" s="128"/>
    </row>
    <row r="643" spans="1:1" x14ac:dyDescent="0.2">
      <c r="A643" s="128"/>
    </row>
    <row r="644" spans="1:1" x14ac:dyDescent="0.2">
      <c r="A644" s="128"/>
    </row>
    <row r="645" spans="1:1" x14ac:dyDescent="0.2">
      <c r="A645" s="128"/>
    </row>
    <row r="646" spans="1:1" x14ac:dyDescent="0.2">
      <c r="A646" s="128"/>
    </row>
    <row r="647" spans="1:1" x14ac:dyDescent="0.2">
      <c r="A647" s="128"/>
    </row>
    <row r="648" spans="1:1" x14ac:dyDescent="0.2">
      <c r="A648" s="128"/>
    </row>
    <row r="649" spans="1:1" x14ac:dyDescent="0.2">
      <c r="A649" s="128"/>
    </row>
    <row r="650" spans="1:1" x14ac:dyDescent="0.2">
      <c r="A650" s="128"/>
    </row>
    <row r="651" spans="1:1" x14ac:dyDescent="0.2">
      <c r="A651" s="128"/>
    </row>
    <row r="652" spans="1:1" x14ac:dyDescent="0.2">
      <c r="A652" s="128"/>
    </row>
    <row r="653" spans="1:1" x14ac:dyDescent="0.2">
      <c r="A653" s="128"/>
    </row>
    <row r="654" spans="1:1" x14ac:dyDescent="0.2">
      <c r="A654" s="128"/>
    </row>
    <row r="655" spans="1:1" x14ac:dyDescent="0.2">
      <c r="A655" s="128"/>
    </row>
    <row r="656" spans="1:1" x14ac:dyDescent="0.2">
      <c r="A656" s="128"/>
    </row>
    <row r="657" spans="1:1" x14ac:dyDescent="0.2">
      <c r="A657" s="128"/>
    </row>
    <row r="658" spans="1:1" x14ac:dyDescent="0.2">
      <c r="A658" s="128"/>
    </row>
    <row r="659" spans="1:1" x14ac:dyDescent="0.2">
      <c r="A659" s="128"/>
    </row>
    <row r="660" spans="1:1" x14ac:dyDescent="0.2">
      <c r="A660" s="128"/>
    </row>
    <row r="661" spans="1:1" x14ac:dyDescent="0.2">
      <c r="A661" s="128"/>
    </row>
    <row r="662" spans="1:1" x14ac:dyDescent="0.2">
      <c r="A662" s="128"/>
    </row>
    <row r="663" spans="1:1" x14ac:dyDescent="0.2">
      <c r="A663" s="128"/>
    </row>
    <row r="664" spans="1:1" x14ac:dyDescent="0.2">
      <c r="A664" s="128"/>
    </row>
    <row r="665" spans="1:1" x14ac:dyDescent="0.2">
      <c r="A665" s="128"/>
    </row>
    <row r="666" spans="1:1" x14ac:dyDescent="0.2">
      <c r="A666" s="128"/>
    </row>
    <row r="667" spans="1:1" x14ac:dyDescent="0.2">
      <c r="A667" s="128"/>
    </row>
    <row r="668" spans="1:1" x14ac:dyDescent="0.2">
      <c r="A668" s="128"/>
    </row>
    <row r="669" spans="1:1" x14ac:dyDescent="0.2">
      <c r="A669" s="128"/>
    </row>
    <row r="670" spans="1:1" x14ac:dyDescent="0.2">
      <c r="A670" s="128"/>
    </row>
    <row r="671" spans="1:1" x14ac:dyDescent="0.2">
      <c r="A671" s="128"/>
    </row>
    <row r="672" spans="1:1" x14ac:dyDescent="0.2">
      <c r="A672" s="128"/>
    </row>
    <row r="673" spans="1:1" x14ac:dyDescent="0.2">
      <c r="A673" s="128"/>
    </row>
    <row r="674" spans="1:1" x14ac:dyDescent="0.2">
      <c r="A674" s="128"/>
    </row>
    <row r="675" spans="1:1" x14ac:dyDescent="0.2">
      <c r="A675" s="128"/>
    </row>
    <row r="676" spans="1:1" x14ac:dyDescent="0.2">
      <c r="A676" s="128"/>
    </row>
    <row r="677" spans="1:1" x14ac:dyDescent="0.2">
      <c r="A677" s="128"/>
    </row>
    <row r="678" spans="1:1" x14ac:dyDescent="0.2">
      <c r="A678" s="128"/>
    </row>
    <row r="679" spans="1:1" x14ac:dyDescent="0.2">
      <c r="A679" s="128"/>
    </row>
    <row r="680" spans="1:1" x14ac:dyDescent="0.2">
      <c r="A680" s="128"/>
    </row>
    <row r="681" spans="1:1" x14ac:dyDescent="0.2">
      <c r="A681" s="128"/>
    </row>
    <row r="682" spans="1:1" x14ac:dyDescent="0.2">
      <c r="A682" s="128"/>
    </row>
    <row r="683" spans="1:1" x14ac:dyDescent="0.2">
      <c r="A683" s="128"/>
    </row>
    <row r="684" spans="1:1" x14ac:dyDescent="0.2">
      <c r="A684" s="128"/>
    </row>
    <row r="685" spans="1:1" x14ac:dyDescent="0.2">
      <c r="A685" s="128"/>
    </row>
    <row r="686" spans="1:1" x14ac:dyDescent="0.2">
      <c r="A686" s="128"/>
    </row>
    <row r="687" spans="1:1" x14ac:dyDescent="0.2">
      <c r="A687" s="128"/>
    </row>
    <row r="688" spans="1:1" x14ac:dyDescent="0.2">
      <c r="A688" s="128"/>
    </row>
    <row r="689" spans="1:1" x14ac:dyDescent="0.2">
      <c r="A689" s="128"/>
    </row>
    <row r="690" spans="1:1" x14ac:dyDescent="0.2">
      <c r="A690" s="128"/>
    </row>
    <row r="691" spans="1:1" x14ac:dyDescent="0.2">
      <c r="A691" s="128"/>
    </row>
    <row r="692" spans="1:1" x14ac:dyDescent="0.2">
      <c r="A692" s="128"/>
    </row>
    <row r="693" spans="1:1" x14ac:dyDescent="0.2">
      <c r="A693" s="128"/>
    </row>
    <row r="694" spans="1:1" x14ac:dyDescent="0.2">
      <c r="A694" s="128"/>
    </row>
    <row r="695" spans="1:1" x14ac:dyDescent="0.2">
      <c r="A695" s="128"/>
    </row>
    <row r="696" spans="1:1" x14ac:dyDescent="0.2">
      <c r="A696" s="128"/>
    </row>
    <row r="697" spans="1:1" x14ac:dyDescent="0.2">
      <c r="A697" s="128"/>
    </row>
    <row r="698" spans="1:1" x14ac:dyDescent="0.2">
      <c r="A698" s="128"/>
    </row>
    <row r="699" spans="1:1" x14ac:dyDescent="0.2">
      <c r="A699" s="128"/>
    </row>
    <row r="700" spans="1:1" x14ac:dyDescent="0.2">
      <c r="A700" s="128"/>
    </row>
    <row r="701" spans="1:1" x14ac:dyDescent="0.2">
      <c r="A701" s="128"/>
    </row>
    <row r="702" spans="1:1" x14ac:dyDescent="0.2">
      <c r="A702" s="128"/>
    </row>
    <row r="703" spans="1:1" x14ac:dyDescent="0.2">
      <c r="A703" s="128"/>
    </row>
    <row r="704" spans="1:1" x14ac:dyDescent="0.2">
      <c r="A704" s="128"/>
    </row>
    <row r="705" spans="1:1" x14ac:dyDescent="0.2">
      <c r="A705" s="128"/>
    </row>
    <row r="706" spans="1:1" x14ac:dyDescent="0.2">
      <c r="A706" s="128"/>
    </row>
    <row r="707" spans="1:1" x14ac:dyDescent="0.2">
      <c r="A707" s="128"/>
    </row>
    <row r="708" spans="1:1" x14ac:dyDescent="0.2">
      <c r="A708" s="128"/>
    </row>
    <row r="709" spans="1:1" x14ac:dyDescent="0.2">
      <c r="A709" s="128"/>
    </row>
    <row r="710" spans="1:1" x14ac:dyDescent="0.2">
      <c r="A710" s="128"/>
    </row>
    <row r="711" spans="1:1" x14ac:dyDescent="0.2">
      <c r="A711" s="128"/>
    </row>
    <row r="712" spans="1:1" x14ac:dyDescent="0.2">
      <c r="A712" s="128"/>
    </row>
    <row r="713" spans="1:1" x14ac:dyDescent="0.2">
      <c r="A713" s="128"/>
    </row>
    <row r="714" spans="1:1" x14ac:dyDescent="0.2">
      <c r="A714" s="128"/>
    </row>
    <row r="715" spans="1:1" x14ac:dyDescent="0.2">
      <c r="A715" s="128"/>
    </row>
    <row r="716" spans="1:1" x14ac:dyDescent="0.2">
      <c r="A716" s="128"/>
    </row>
    <row r="717" spans="1:1" x14ac:dyDescent="0.2">
      <c r="A717" s="128"/>
    </row>
    <row r="718" spans="1:1" x14ac:dyDescent="0.2">
      <c r="A718" s="128"/>
    </row>
    <row r="719" spans="1:1" x14ac:dyDescent="0.2">
      <c r="A719" s="128"/>
    </row>
    <row r="720" spans="1:1" x14ac:dyDescent="0.2">
      <c r="A720" s="128"/>
    </row>
    <row r="721" spans="1:1" x14ac:dyDescent="0.2">
      <c r="A721" s="128"/>
    </row>
    <row r="722" spans="1:1" x14ac:dyDescent="0.2">
      <c r="A722" s="128"/>
    </row>
    <row r="723" spans="1:1" x14ac:dyDescent="0.2">
      <c r="A723" s="128"/>
    </row>
    <row r="724" spans="1:1" x14ac:dyDescent="0.2">
      <c r="A724" s="128"/>
    </row>
    <row r="725" spans="1:1" x14ac:dyDescent="0.2">
      <c r="A725" s="128"/>
    </row>
    <row r="726" spans="1:1" x14ac:dyDescent="0.2">
      <c r="A726" s="128"/>
    </row>
    <row r="727" spans="1:1" x14ac:dyDescent="0.2">
      <c r="A727" s="128"/>
    </row>
    <row r="728" spans="1:1" x14ac:dyDescent="0.2">
      <c r="A728" s="128"/>
    </row>
    <row r="729" spans="1:1" x14ac:dyDescent="0.2">
      <c r="A729" s="128"/>
    </row>
    <row r="730" spans="1:1" x14ac:dyDescent="0.2">
      <c r="A730" s="128"/>
    </row>
    <row r="731" spans="1:1" x14ac:dyDescent="0.2">
      <c r="A731" s="128"/>
    </row>
    <row r="732" spans="1:1" x14ac:dyDescent="0.2">
      <c r="A732" s="128"/>
    </row>
    <row r="733" spans="1:1" x14ac:dyDescent="0.2">
      <c r="A733" s="128"/>
    </row>
    <row r="734" spans="1:1" x14ac:dyDescent="0.2">
      <c r="A734" s="128"/>
    </row>
    <row r="735" spans="1:1" x14ac:dyDescent="0.2">
      <c r="A735" s="128"/>
    </row>
    <row r="736" spans="1:1" x14ac:dyDescent="0.2">
      <c r="A736" s="128"/>
    </row>
    <row r="737" spans="1:1" x14ac:dyDescent="0.2">
      <c r="A737" s="128"/>
    </row>
    <row r="738" spans="1:1" x14ac:dyDescent="0.2">
      <c r="A738" s="128"/>
    </row>
    <row r="739" spans="1:1" x14ac:dyDescent="0.2">
      <c r="A739" s="128"/>
    </row>
    <row r="740" spans="1:1" x14ac:dyDescent="0.2">
      <c r="A740" s="128"/>
    </row>
    <row r="741" spans="1:1" x14ac:dyDescent="0.2">
      <c r="A741" s="128"/>
    </row>
    <row r="742" spans="1:1" x14ac:dyDescent="0.2">
      <c r="A742" s="128"/>
    </row>
    <row r="743" spans="1:1" x14ac:dyDescent="0.2">
      <c r="A743" s="128"/>
    </row>
    <row r="744" spans="1:1" x14ac:dyDescent="0.2">
      <c r="A744" s="128"/>
    </row>
    <row r="745" spans="1:1" x14ac:dyDescent="0.2">
      <c r="A745" s="128"/>
    </row>
    <row r="746" spans="1:1" x14ac:dyDescent="0.2">
      <c r="A746" s="128"/>
    </row>
    <row r="747" spans="1:1" x14ac:dyDescent="0.2">
      <c r="A747" s="128"/>
    </row>
    <row r="748" spans="1:1" x14ac:dyDescent="0.2">
      <c r="A748" s="128"/>
    </row>
    <row r="749" spans="1:1" x14ac:dyDescent="0.2">
      <c r="A749" s="128"/>
    </row>
    <row r="750" spans="1:1" x14ac:dyDescent="0.2">
      <c r="A750" s="128"/>
    </row>
    <row r="751" spans="1:1" x14ac:dyDescent="0.2">
      <c r="A751" s="128"/>
    </row>
    <row r="752" spans="1:1" x14ac:dyDescent="0.2">
      <c r="A752" s="128"/>
    </row>
    <row r="753" spans="1:1" x14ac:dyDescent="0.2">
      <c r="A753" s="128"/>
    </row>
    <row r="754" spans="1:1" x14ac:dyDescent="0.2">
      <c r="A754" s="128"/>
    </row>
    <row r="755" spans="1:1" x14ac:dyDescent="0.2">
      <c r="A755" s="128"/>
    </row>
    <row r="756" spans="1:1" x14ac:dyDescent="0.2">
      <c r="A756" s="128"/>
    </row>
    <row r="757" spans="1:1" x14ac:dyDescent="0.2">
      <c r="A757" s="128"/>
    </row>
    <row r="758" spans="1:1" x14ac:dyDescent="0.2">
      <c r="A758" s="128"/>
    </row>
    <row r="759" spans="1:1" x14ac:dyDescent="0.2">
      <c r="A759" s="128"/>
    </row>
    <row r="760" spans="1:1" x14ac:dyDescent="0.2">
      <c r="A760" s="128"/>
    </row>
    <row r="761" spans="1:1" x14ac:dyDescent="0.2">
      <c r="A761" s="128"/>
    </row>
    <row r="762" spans="1:1" x14ac:dyDescent="0.2">
      <c r="A762" s="128"/>
    </row>
    <row r="763" spans="1:1" x14ac:dyDescent="0.2">
      <c r="A763" s="128"/>
    </row>
    <row r="764" spans="1:1" x14ac:dyDescent="0.2">
      <c r="A764" s="128"/>
    </row>
    <row r="765" spans="1:1" x14ac:dyDescent="0.2">
      <c r="A765" s="128"/>
    </row>
    <row r="766" spans="1:1" x14ac:dyDescent="0.2">
      <c r="A766" s="128"/>
    </row>
    <row r="767" spans="1:1" x14ac:dyDescent="0.2">
      <c r="A767" s="128"/>
    </row>
    <row r="768" spans="1:1" x14ac:dyDescent="0.2">
      <c r="A768" s="128"/>
    </row>
    <row r="769" spans="1:1" x14ac:dyDescent="0.2">
      <c r="A769" s="128"/>
    </row>
    <row r="770" spans="1:1" x14ac:dyDescent="0.2">
      <c r="A770" s="128"/>
    </row>
    <row r="771" spans="1:1" x14ac:dyDescent="0.2">
      <c r="A771" s="128"/>
    </row>
    <row r="772" spans="1:1" x14ac:dyDescent="0.2">
      <c r="A772" s="128"/>
    </row>
    <row r="773" spans="1:1" x14ac:dyDescent="0.2">
      <c r="A773" s="128"/>
    </row>
    <row r="774" spans="1:1" x14ac:dyDescent="0.2">
      <c r="A774" s="128"/>
    </row>
    <row r="775" spans="1:1" x14ac:dyDescent="0.2">
      <c r="A775" s="128"/>
    </row>
    <row r="776" spans="1:1" x14ac:dyDescent="0.2">
      <c r="A776" s="128"/>
    </row>
    <row r="777" spans="1:1" x14ac:dyDescent="0.2">
      <c r="A777" s="128"/>
    </row>
    <row r="778" spans="1:1" x14ac:dyDescent="0.2">
      <c r="A778" s="128"/>
    </row>
    <row r="779" spans="1:1" x14ac:dyDescent="0.2">
      <c r="A779" s="128"/>
    </row>
    <row r="780" spans="1:1" x14ac:dyDescent="0.2">
      <c r="A780" s="128"/>
    </row>
    <row r="781" spans="1:1" x14ac:dyDescent="0.2">
      <c r="A781" s="128"/>
    </row>
    <row r="782" spans="1:1" x14ac:dyDescent="0.2">
      <c r="A782" s="128"/>
    </row>
    <row r="783" spans="1:1" x14ac:dyDescent="0.2">
      <c r="A783" s="128"/>
    </row>
    <row r="784" spans="1:1" x14ac:dyDescent="0.2">
      <c r="A784" s="128"/>
    </row>
    <row r="785" spans="1:1" x14ac:dyDescent="0.2">
      <c r="A785" s="128"/>
    </row>
    <row r="786" spans="1:1" x14ac:dyDescent="0.2">
      <c r="A786" s="128"/>
    </row>
    <row r="787" spans="1:1" x14ac:dyDescent="0.2">
      <c r="A787" s="128"/>
    </row>
    <row r="788" spans="1:1" x14ac:dyDescent="0.2">
      <c r="A788" s="128"/>
    </row>
    <row r="789" spans="1:1" x14ac:dyDescent="0.2">
      <c r="A789" s="128"/>
    </row>
    <row r="790" spans="1:1" x14ac:dyDescent="0.2">
      <c r="A790" s="128"/>
    </row>
    <row r="791" spans="1:1" x14ac:dyDescent="0.2">
      <c r="A791" s="128"/>
    </row>
    <row r="792" spans="1:1" x14ac:dyDescent="0.2">
      <c r="A792" s="128"/>
    </row>
    <row r="793" spans="1:1" x14ac:dyDescent="0.2">
      <c r="A793" s="128"/>
    </row>
    <row r="794" spans="1:1" x14ac:dyDescent="0.2">
      <c r="A794" s="128"/>
    </row>
    <row r="795" spans="1:1" x14ac:dyDescent="0.2">
      <c r="A795" s="128"/>
    </row>
    <row r="796" spans="1:1" x14ac:dyDescent="0.2">
      <c r="A796" s="128"/>
    </row>
    <row r="797" spans="1:1" x14ac:dyDescent="0.2">
      <c r="A797" s="128"/>
    </row>
    <row r="798" spans="1:1" x14ac:dyDescent="0.2">
      <c r="A798" s="128"/>
    </row>
    <row r="799" spans="1:1" x14ac:dyDescent="0.2">
      <c r="A799" s="128"/>
    </row>
    <row r="800" spans="1:1" x14ac:dyDescent="0.2">
      <c r="A800" s="128"/>
    </row>
    <row r="801" spans="1:1" x14ac:dyDescent="0.2">
      <c r="A801" s="128"/>
    </row>
    <row r="802" spans="1:1" x14ac:dyDescent="0.2">
      <c r="A802" s="128"/>
    </row>
    <row r="803" spans="1:1" x14ac:dyDescent="0.2">
      <c r="A803" s="128"/>
    </row>
    <row r="804" spans="1:1" x14ac:dyDescent="0.2">
      <c r="A804" s="128"/>
    </row>
    <row r="805" spans="1:1" x14ac:dyDescent="0.2">
      <c r="A805" s="128"/>
    </row>
    <row r="806" spans="1:1" x14ac:dyDescent="0.2">
      <c r="A806" s="128"/>
    </row>
    <row r="807" spans="1:1" x14ac:dyDescent="0.2">
      <c r="A807" s="128"/>
    </row>
    <row r="808" spans="1:1" x14ac:dyDescent="0.2">
      <c r="A808" s="128"/>
    </row>
    <row r="809" spans="1:1" x14ac:dyDescent="0.2">
      <c r="A809" s="128"/>
    </row>
    <row r="810" spans="1:1" x14ac:dyDescent="0.2">
      <c r="A810" s="128"/>
    </row>
    <row r="811" spans="1:1" x14ac:dyDescent="0.2">
      <c r="A811" s="128"/>
    </row>
    <row r="812" spans="1:1" x14ac:dyDescent="0.2">
      <c r="A812" s="128"/>
    </row>
    <row r="813" spans="1:1" x14ac:dyDescent="0.2">
      <c r="A813" s="128"/>
    </row>
    <row r="814" spans="1:1" x14ac:dyDescent="0.2">
      <c r="A814" s="128"/>
    </row>
    <row r="815" spans="1:1" x14ac:dyDescent="0.2">
      <c r="A815" s="128"/>
    </row>
    <row r="816" spans="1:1" x14ac:dyDescent="0.2">
      <c r="A816" s="128"/>
    </row>
    <row r="817" spans="1:1" x14ac:dyDescent="0.2">
      <c r="A817" s="128"/>
    </row>
    <row r="818" spans="1:1" x14ac:dyDescent="0.2">
      <c r="A818" s="128"/>
    </row>
    <row r="819" spans="1:1" x14ac:dyDescent="0.2">
      <c r="A819" s="128"/>
    </row>
    <row r="820" spans="1:1" x14ac:dyDescent="0.2">
      <c r="A820" s="128"/>
    </row>
    <row r="821" spans="1:1" x14ac:dyDescent="0.2">
      <c r="A821" s="128"/>
    </row>
    <row r="822" spans="1:1" x14ac:dyDescent="0.2">
      <c r="A822" s="128"/>
    </row>
    <row r="823" spans="1:1" x14ac:dyDescent="0.2">
      <c r="A823" s="128"/>
    </row>
    <row r="824" spans="1:1" x14ac:dyDescent="0.2">
      <c r="A824" s="128"/>
    </row>
    <row r="825" spans="1:1" x14ac:dyDescent="0.2">
      <c r="A825" s="128"/>
    </row>
    <row r="826" spans="1:1" x14ac:dyDescent="0.2">
      <c r="A826" s="128"/>
    </row>
    <row r="827" spans="1:1" x14ac:dyDescent="0.2">
      <c r="A827" s="128"/>
    </row>
    <row r="828" spans="1:1" x14ac:dyDescent="0.2">
      <c r="A828" s="128"/>
    </row>
    <row r="829" spans="1:1" x14ac:dyDescent="0.2">
      <c r="A829" s="128"/>
    </row>
    <row r="830" spans="1:1" x14ac:dyDescent="0.2">
      <c r="A830" s="128"/>
    </row>
    <row r="831" spans="1:1" x14ac:dyDescent="0.2">
      <c r="A831" s="128"/>
    </row>
    <row r="832" spans="1:1" x14ac:dyDescent="0.2">
      <c r="A832" s="128"/>
    </row>
    <row r="833" spans="1:1" x14ac:dyDescent="0.2">
      <c r="A833" s="128"/>
    </row>
    <row r="834" spans="1:1" x14ac:dyDescent="0.2">
      <c r="A834" s="128"/>
    </row>
    <row r="835" spans="1:1" x14ac:dyDescent="0.2">
      <c r="A835" s="128"/>
    </row>
    <row r="836" spans="1:1" x14ac:dyDescent="0.2">
      <c r="A836" s="128"/>
    </row>
    <row r="837" spans="1:1" x14ac:dyDescent="0.2">
      <c r="A837" s="128"/>
    </row>
    <row r="838" spans="1:1" x14ac:dyDescent="0.2">
      <c r="A838" s="128"/>
    </row>
    <row r="839" spans="1:1" x14ac:dyDescent="0.2">
      <c r="A839" s="128"/>
    </row>
    <row r="840" spans="1:1" x14ac:dyDescent="0.2">
      <c r="A840" s="128"/>
    </row>
    <row r="841" spans="1:1" x14ac:dyDescent="0.2">
      <c r="A841" s="128"/>
    </row>
    <row r="842" spans="1:1" x14ac:dyDescent="0.2">
      <c r="A842" s="128"/>
    </row>
    <row r="843" spans="1:1" x14ac:dyDescent="0.2">
      <c r="A843" s="128"/>
    </row>
    <row r="844" spans="1:1" x14ac:dyDescent="0.2">
      <c r="A844" s="128"/>
    </row>
    <row r="845" spans="1:1" x14ac:dyDescent="0.2">
      <c r="A845" s="128"/>
    </row>
    <row r="846" spans="1:1" x14ac:dyDescent="0.2">
      <c r="A846" s="128"/>
    </row>
    <row r="847" spans="1:1" x14ac:dyDescent="0.2">
      <c r="A847" s="128"/>
    </row>
    <row r="848" spans="1:1" x14ac:dyDescent="0.2">
      <c r="A848" s="128"/>
    </row>
    <row r="849" spans="1:1" x14ac:dyDescent="0.2">
      <c r="A849" s="128"/>
    </row>
    <row r="850" spans="1:1" x14ac:dyDescent="0.2">
      <c r="A850" s="128"/>
    </row>
    <row r="851" spans="1:1" x14ac:dyDescent="0.2">
      <c r="A851" s="128"/>
    </row>
    <row r="852" spans="1:1" x14ac:dyDescent="0.2">
      <c r="A852" s="128"/>
    </row>
    <row r="853" spans="1:1" x14ac:dyDescent="0.2">
      <c r="A853" s="128"/>
    </row>
    <row r="854" spans="1:1" x14ac:dyDescent="0.2">
      <c r="A854" s="128"/>
    </row>
    <row r="855" spans="1:1" x14ac:dyDescent="0.2">
      <c r="A855" s="128"/>
    </row>
    <row r="856" spans="1:1" x14ac:dyDescent="0.2">
      <c r="A856" s="128"/>
    </row>
    <row r="857" spans="1:1" x14ac:dyDescent="0.2">
      <c r="A857" s="128"/>
    </row>
    <row r="858" spans="1:1" x14ac:dyDescent="0.2">
      <c r="A858" s="128"/>
    </row>
    <row r="859" spans="1:1" x14ac:dyDescent="0.2">
      <c r="A859" s="128"/>
    </row>
    <row r="860" spans="1:1" x14ac:dyDescent="0.2">
      <c r="A860" s="128"/>
    </row>
    <row r="861" spans="1:1" x14ac:dyDescent="0.2">
      <c r="A861" s="128"/>
    </row>
    <row r="862" spans="1:1" x14ac:dyDescent="0.2">
      <c r="A862" s="128"/>
    </row>
    <row r="863" spans="1:1" x14ac:dyDescent="0.2">
      <c r="A863" s="128"/>
    </row>
    <row r="864" spans="1:1" x14ac:dyDescent="0.2">
      <c r="A864" s="128"/>
    </row>
    <row r="865" spans="1:1" x14ac:dyDescent="0.2">
      <c r="A865" s="128"/>
    </row>
    <row r="866" spans="1:1" x14ac:dyDescent="0.2">
      <c r="A866" s="128"/>
    </row>
    <row r="867" spans="1:1" x14ac:dyDescent="0.2">
      <c r="A867" s="128"/>
    </row>
    <row r="868" spans="1:1" x14ac:dyDescent="0.2">
      <c r="A868" s="128"/>
    </row>
    <row r="869" spans="1:1" x14ac:dyDescent="0.2">
      <c r="A869" s="128"/>
    </row>
    <row r="870" spans="1:1" x14ac:dyDescent="0.2">
      <c r="A870" s="128"/>
    </row>
    <row r="871" spans="1:1" x14ac:dyDescent="0.2">
      <c r="A871" s="128"/>
    </row>
    <row r="872" spans="1:1" x14ac:dyDescent="0.2">
      <c r="A872" s="128"/>
    </row>
    <row r="873" spans="1:1" x14ac:dyDescent="0.2">
      <c r="A873" s="128"/>
    </row>
    <row r="874" spans="1:1" x14ac:dyDescent="0.2">
      <c r="A874" s="128"/>
    </row>
    <row r="875" spans="1:1" x14ac:dyDescent="0.2">
      <c r="A875" s="128"/>
    </row>
    <row r="876" spans="1:1" x14ac:dyDescent="0.2">
      <c r="A876" s="128"/>
    </row>
    <row r="877" spans="1:1" x14ac:dyDescent="0.2">
      <c r="A877" s="128"/>
    </row>
    <row r="878" spans="1:1" x14ac:dyDescent="0.2">
      <c r="A878" s="128"/>
    </row>
    <row r="879" spans="1:1" x14ac:dyDescent="0.2">
      <c r="A879" s="128"/>
    </row>
    <row r="880" spans="1:1" x14ac:dyDescent="0.2">
      <c r="A880" s="128"/>
    </row>
    <row r="881" spans="1:1" x14ac:dyDescent="0.2">
      <c r="A881" s="128"/>
    </row>
    <row r="882" spans="1:1" x14ac:dyDescent="0.2">
      <c r="A882" s="128"/>
    </row>
    <row r="883" spans="1:1" x14ac:dyDescent="0.2">
      <c r="A883" s="128"/>
    </row>
    <row r="884" spans="1:1" x14ac:dyDescent="0.2">
      <c r="A884" s="128"/>
    </row>
    <row r="885" spans="1:1" x14ac:dyDescent="0.2">
      <c r="A885" s="128"/>
    </row>
    <row r="886" spans="1:1" x14ac:dyDescent="0.2">
      <c r="A886" s="128"/>
    </row>
    <row r="887" spans="1:1" x14ac:dyDescent="0.2">
      <c r="A887" s="128"/>
    </row>
    <row r="888" spans="1:1" x14ac:dyDescent="0.2">
      <c r="A888" s="128"/>
    </row>
    <row r="889" spans="1:1" x14ac:dyDescent="0.2">
      <c r="A889" s="128"/>
    </row>
    <row r="890" spans="1:1" x14ac:dyDescent="0.2">
      <c r="A890" s="128"/>
    </row>
    <row r="891" spans="1:1" x14ac:dyDescent="0.2">
      <c r="A891" s="128"/>
    </row>
    <row r="892" spans="1:1" x14ac:dyDescent="0.2">
      <c r="A892" s="128"/>
    </row>
    <row r="893" spans="1:1" x14ac:dyDescent="0.2">
      <c r="A893" s="128"/>
    </row>
    <row r="894" spans="1:1" x14ac:dyDescent="0.2">
      <c r="A894" s="128"/>
    </row>
    <row r="895" spans="1:1" x14ac:dyDescent="0.2">
      <c r="A895" s="128"/>
    </row>
    <row r="896" spans="1:1" x14ac:dyDescent="0.2">
      <c r="A896" s="128"/>
    </row>
    <row r="897" spans="1:1" x14ac:dyDescent="0.2">
      <c r="A897" s="128"/>
    </row>
    <row r="898" spans="1:1" x14ac:dyDescent="0.2">
      <c r="A898" s="128"/>
    </row>
    <row r="899" spans="1:1" x14ac:dyDescent="0.2">
      <c r="A899" s="128"/>
    </row>
    <row r="900" spans="1:1" x14ac:dyDescent="0.2">
      <c r="A900" s="128"/>
    </row>
    <row r="901" spans="1:1" x14ac:dyDescent="0.2">
      <c r="A901" s="128"/>
    </row>
    <row r="902" spans="1:1" x14ac:dyDescent="0.2">
      <c r="A902" s="128"/>
    </row>
    <row r="903" spans="1:1" x14ac:dyDescent="0.2">
      <c r="A903" s="128"/>
    </row>
    <row r="904" spans="1:1" x14ac:dyDescent="0.2">
      <c r="A904" s="128"/>
    </row>
    <row r="905" spans="1:1" x14ac:dyDescent="0.2">
      <c r="A905" s="128"/>
    </row>
    <row r="906" spans="1:1" x14ac:dyDescent="0.2">
      <c r="A906" s="128"/>
    </row>
    <row r="907" spans="1:1" x14ac:dyDescent="0.2">
      <c r="A907" s="128"/>
    </row>
    <row r="908" spans="1:1" x14ac:dyDescent="0.2">
      <c r="A908" s="128"/>
    </row>
    <row r="909" spans="1:1" x14ac:dyDescent="0.2">
      <c r="A909" s="128"/>
    </row>
    <row r="910" spans="1:1" x14ac:dyDescent="0.2">
      <c r="A910" s="128"/>
    </row>
    <row r="911" spans="1:1" x14ac:dyDescent="0.2">
      <c r="A911" s="128"/>
    </row>
    <row r="912" spans="1:1" x14ac:dyDescent="0.2">
      <c r="A912" s="128"/>
    </row>
    <row r="913" spans="1:1" x14ac:dyDescent="0.2">
      <c r="A913" s="128"/>
    </row>
    <row r="914" spans="1:1" x14ac:dyDescent="0.2">
      <c r="A914" s="128"/>
    </row>
    <row r="915" spans="1:1" x14ac:dyDescent="0.2">
      <c r="A915" s="128"/>
    </row>
    <row r="916" spans="1:1" x14ac:dyDescent="0.2">
      <c r="A916" s="128"/>
    </row>
    <row r="917" spans="1:1" x14ac:dyDescent="0.2">
      <c r="A917" s="128"/>
    </row>
    <row r="918" spans="1:1" x14ac:dyDescent="0.2">
      <c r="A918" s="128"/>
    </row>
    <row r="919" spans="1:1" x14ac:dyDescent="0.2">
      <c r="A919" s="128"/>
    </row>
    <row r="920" spans="1:1" x14ac:dyDescent="0.2">
      <c r="A920" s="128"/>
    </row>
    <row r="921" spans="1:1" x14ac:dyDescent="0.2">
      <c r="A921" s="128"/>
    </row>
    <row r="922" spans="1:1" x14ac:dyDescent="0.2">
      <c r="A922" s="128"/>
    </row>
    <row r="923" spans="1:1" x14ac:dyDescent="0.2">
      <c r="A923" s="128"/>
    </row>
    <row r="924" spans="1:1" x14ac:dyDescent="0.2">
      <c r="A924" s="128"/>
    </row>
    <row r="925" spans="1:1" x14ac:dyDescent="0.2">
      <c r="A925" s="128"/>
    </row>
    <row r="926" spans="1:1" x14ac:dyDescent="0.2">
      <c r="A926" s="128"/>
    </row>
    <row r="927" spans="1:1" x14ac:dyDescent="0.2">
      <c r="A927" s="128"/>
    </row>
    <row r="928" spans="1:1" x14ac:dyDescent="0.2">
      <c r="A928" s="128"/>
    </row>
    <row r="929" spans="1:1" x14ac:dyDescent="0.2">
      <c r="A929" s="128"/>
    </row>
    <row r="930" spans="1:1" x14ac:dyDescent="0.2">
      <c r="A930" s="128"/>
    </row>
    <row r="931" spans="1:1" x14ac:dyDescent="0.2">
      <c r="A931" s="128"/>
    </row>
    <row r="932" spans="1:1" x14ac:dyDescent="0.2">
      <c r="A932" s="128"/>
    </row>
    <row r="933" spans="1:1" x14ac:dyDescent="0.2">
      <c r="A933" s="128"/>
    </row>
    <row r="934" spans="1:1" x14ac:dyDescent="0.2">
      <c r="A934" s="128"/>
    </row>
    <row r="935" spans="1:1" x14ac:dyDescent="0.2">
      <c r="A935" s="128"/>
    </row>
    <row r="936" spans="1:1" x14ac:dyDescent="0.2">
      <c r="A936" s="128"/>
    </row>
    <row r="937" spans="1:1" x14ac:dyDescent="0.2">
      <c r="A937" s="128"/>
    </row>
    <row r="938" spans="1:1" x14ac:dyDescent="0.2">
      <c r="A938" s="128"/>
    </row>
    <row r="939" spans="1:1" x14ac:dyDescent="0.2">
      <c r="A939" s="128"/>
    </row>
    <row r="940" spans="1:1" x14ac:dyDescent="0.2">
      <c r="A940" s="128"/>
    </row>
    <row r="941" spans="1:1" x14ac:dyDescent="0.2">
      <c r="A941" s="128"/>
    </row>
    <row r="942" spans="1:1" x14ac:dyDescent="0.2">
      <c r="A942" s="128"/>
    </row>
    <row r="943" spans="1:1" x14ac:dyDescent="0.2">
      <c r="A943" s="128"/>
    </row>
    <row r="944" spans="1:1" x14ac:dyDescent="0.2">
      <c r="A944" s="128"/>
    </row>
    <row r="945" spans="1:1" x14ac:dyDescent="0.2">
      <c r="A945" s="128"/>
    </row>
    <row r="946" spans="1:1" x14ac:dyDescent="0.2">
      <c r="A946" s="128"/>
    </row>
    <row r="947" spans="1:1" x14ac:dyDescent="0.2">
      <c r="A947" s="128"/>
    </row>
    <row r="948" spans="1:1" x14ac:dyDescent="0.2">
      <c r="A948" s="128"/>
    </row>
    <row r="949" spans="1:1" x14ac:dyDescent="0.2">
      <c r="A949" s="128"/>
    </row>
    <row r="950" spans="1:1" x14ac:dyDescent="0.2">
      <c r="A950" s="128"/>
    </row>
    <row r="951" spans="1:1" x14ac:dyDescent="0.2">
      <c r="A951" s="128"/>
    </row>
    <row r="952" spans="1:1" x14ac:dyDescent="0.2">
      <c r="A952" s="128"/>
    </row>
    <row r="953" spans="1:1" x14ac:dyDescent="0.2">
      <c r="A953" s="128"/>
    </row>
    <row r="954" spans="1:1" x14ac:dyDescent="0.2">
      <c r="A954" s="128"/>
    </row>
    <row r="955" spans="1:1" x14ac:dyDescent="0.2">
      <c r="A955" s="128"/>
    </row>
    <row r="956" spans="1:1" x14ac:dyDescent="0.2">
      <c r="A956" s="128"/>
    </row>
    <row r="957" spans="1:1" x14ac:dyDescent="0.2">
      <c r="A957" s="128"/>
    </row>
    <row r="958" spans="1:1" x14ac:dyDescent="0.2">
      <c r="A958" s="128"/>
    </row>
    <row r="959" spans="1:1" x14ac:dyDescent="0.2">
      <c r="A959" s="128"/>
    </row>
    <row r="960" spans="1:1" x14ac:dyDescent="0.2">
      <c r="A960" s="128"/>
    </row>
    <row r="961" spans="1:1" x14ac:dyDescent="0.2">
      <c r="A961" s="128"/>
    </row>
    <row r="962" spans="1:1" x14ac:dyDescent="0.2">
      <c r="A962" s="128"/>
    </row>
    <row r="963" spans="1:1" x14ac:dyDescent="0.2">
      <c r="A963" s="128"/>
    </row>
    <row r="964" spans="1:1" x14ac:dyDescent="0.2">
      <c r="A964" s="128"/>
    </row>
    <row r="965" spans="1:1" x14ac:dyDescent="0.2">
      <c r="A965" s="128"/>
    </row>
    <row r="966" spans="1:1" x14ac:dyDescent="0.2">
      <c r="A966" s="128"/>
    </row>
    <row r="967" spans="1:1" x14ac:dyDescent="0.2">
      <c r="A967" s="128"/>
    </row>
    <row r="968" spans="1:1" x14ac:dyDescent="0.2">
      <c r="A968" s="128"/>
    </row>
    <row r="969" spans="1:1" x14ac:dyDescent="0.2">
      <c r="A969" s="128"/>
    </row>
    <row r="970" spans="1:1" x14ac:dyDescent="0.2">
      <c r="A970" s="128"/>
    </row>
    <row r="971" spans="1:1" x14ac:dyDescent="0.2">
      <c r="A971" s="128"/>
    </row>
    <row r="972" spans="1:1" x14ac:dyDescent="0.2">
      <c r="A972" s="128"/>
    </row>
    <row r="973" spans="1:1" x14ac:dyDescent="0.2">
      <c r="A973" s="128"/>
    </row>
    <row r="974" spans="1:1" x14ac:dyDescent="0.2">
      <c r="A974" s="128"/>
    </row>
    <row r="975" spans="1:1" x14ac:dyDescent="0.2">
      <c r="A975" s="128"/>
    </row>
    <row r="976" spans="1:1" x14ac:dyDescent="0.2">
      <c r="A976" s="128"/>
    </row>
    <row r="977" spans="1:1" x14ac:dyDescent="0.2">
      <c r="A977" s="128"/>
    </row>
    <row r="978" spans="1:1" x14ac:dyDescent="0.2">
      <c r="A978" s="128"/>
    </row>
    <row r="979" spans="1:1" x14ac:dyDescent="0.2">
      <c r="A979" s="128"/>
    </row>
    <row r="980" spans="1:1" x14ac:dyDescent="0.2">
      <c r="A980" s="128"/>
    </row>
    <row r="981" spans="1:1" x14ac:dyDescent="0.2">
      <c r="A981" s="128"/>
    </row>
    <row r="982" spans="1:1" x14ac:dyDescent="0.2">
      <c r="A982" s="128"/>
    </row>
    <row r="983" spans="1:1" x14ac:dyDescent="0.2">
      <c r="A983" s="128"/>
    </row>
    <row r="984" spans="1:1" x14ac:dyDescent="0.2">
      <c r="A984" s="128"/>
    </row>
    <row r="985" spans="1:1" x14ac:dyDescent="0.2">
      <c r="A985" s="128"/>
    </row>
    <row r="986" spans="1:1" x14ac:dyDescent="0.2">
      <c r="A986" s="128"/>
    </row>
    <row r="987" spans="1:1" x14ac:dyDescent="0.2">
      <c r="A987" s="128"/>
    </row>
    <row r="988" spans="1:1" x14ac:dyDescent="0.2">
      <c r="A988" s="128"/>
    </row>
    <row r="989" spans="1:1" x14ac:dyDescent="0.2">
      <c r="A989" s="128"/>
    </row>
    <row r="990" spans="1:1" x14ac:dyDescent="0.2">
      <c r="A990" s="128"/>
    </row>
    <row r="991" spans="1:1" x14ac:dyDescent="0.2">
      <c r="A991" s="128"/>
    </row>
    <row r="992" spans="1:1" x14ac:dyDescent="0.2">
      <c r="A992" s="128"/>
    </row>
    <row r="993" spans="1:1" x14ac:dyDescent="0.2">
      <c r="A993" s="128"/>
    </row>
    <row r="994" spans="1:1" x14ac:dyDescent="0.2">
      <c r="A994" s="128"/>
    </row>
    <row r="995" spans="1:1" x14ac:dyDescent="0.2">
      <c r="A995" s="128"/>
    </row>
    <row r="996" spans="1:1" x14ac:dyDescent="0.2">
      <c r="A996" s="128"/>
    </row>
    <row r="997" spans="1:1" x14ac:dyDescent="0.2">
      <c r="A997" s="128"/>
    </row>
    <row r="998" spans="1:1" x14ac:dyDescent="0.2">
      <c r="A998" s="128"/>
    </row>
    <row r="999" spans="1:1" x14ac:dyDescent="0.2">
      <c r="A999" s="128"/>
    </row>
    <row r="1000" spans="1:1" x14ac:dyDescent="0.2">
      <c r="A1000" s="128"/>
    </row>
    <row r="1001" spans="1:1" x14ac:dyDescent="0.2">
      <c r="A1001" s="128"/>
    </row>
    <row r="1002" spans="1:1" x14ac:dyDescent="0.2">
      <c r="A1002" s="128"/>
    </row>
    <row r="1003" spans="1:1" x14ac:dyDescent="0.2">
      <c r="A1003" s="128"/>
    </row>
    <row r="1004" spans="1:1" x14ac:dyDescent="0.2">
      <c r="A1004" s="128"/>
    </row>
    <row r="1005" spans="1:1" x14ac:dyDescent="0.2">
      <c r="A1005" s="128"/>
    </row>
    <row r="1006" spans="1:1" x14ac:dyDescent="0.2">
      <c r="A1006" s="128"/>
    </row>
    <row r="1007" spans="1:1" x14ac:dyDescent="0.2">
      <c r="A1007" s="128"/>
    </row>
    <row r="1008" spans="1:1" x14ac:dyDescent="0.2">
      <c r="A1008" s="128"/>
    </row>
    <row r="1009" spans="1:1" x14ac:dyDescent="0.2">
      <c r="A1009" s="128"/>
    </row>
    <row r="1010" spans="1:1" x14ac:dyDescent="0.2">
      <c r="A1010" s="128"/>
    </row>
    <row r="1011" spans="1:1" x14ac:dyDescent="0.2">
      <c r="A1011" s="128"/>
    </row>
    <row r="1012" spans="1:1" x14ac:dyDescent="0.2">
      <c r="A1012" s="128"/>
    </row>
    <row r="1013" spans="1:1" x14ac:dyDescent="0.2">
      <c r="A1013" s="128"/>
    </row>
    <row r="1014" spans="1:1" x14ac:dyDescent="0.2">
      <c r="A1014" s="128"/>
    </row>
    <row r="1015" spans="1:1" x14ac:dyDescent="0.2">
      <c r="A1015" s="128"/>
    </row>
    <row r="1016" spans="1:1" x14ac:dyDescent="0.2">
      <c r="A1016" s="128"/>
    </row>
    <row r="1017" spans="1:1" x14ac:dyDescent="0.2">
      <c r="A1017" s="128"/>
    </row>
    <row r="1018" spans="1:1" x14ac:dyDescent="0.2">
      <c r="A1018" s="128"/>
    </row>
    <row r="1019" spans="1:1" x14ac:dyDescent="0.2">
      <c r="A1019" s="128"/>
    </row>
    <row r="1020" spans="1:1" x14ac:dyDescent="0.2">
      <c r="A1020" s="128"/>
    </row>
    <row r="1021" spans="1:1" x14ac:dyDescent="0.2">
      <c r="A1021" s="128"/>
    </row>
    <row r="1022" spans="1:1" x14ac:dyDescent="0.2">
      <c r="A1022" s="128"/>
    </row>
    <row r="1023" spans="1:1" x14ac:dyDescent="0.2">
      <c r="A1023" s="128"/>
    </row>
    <row r="1024" spans="1:1" x14ac:dyDescent="0.2">
      <c r="A1024" s="128"/>
    </row>
    <row r="1025" spans="1:1" x14ac:dyDescent="0.2">
      <c r="A1025" s="128"/>
    </row>
    <row r="1026" spans="1:1" x14ac:dyDescent="0.2">
      <c r="A1026" s="128"/>
    </row>
    <row r="1027" spans="1:1" x14ac:dyDescent="0.2">
      <c r="A1027" s="128"/>
    </row>
    <row r="1028" spans="1:1" x14ac:dyDescent="0.2">
      <c r="A1028" s="128"/>
    </row>
    <row r="1029" spans="1:1" x14ac:dyDescent="0.2">
      <c r="A1029" s="128"/>
    </row>
    <row r="1030" spans="1:1" x14ac:dyDescent="0.2">
      <c r="A1030" s="128"/>
    </row>
    <row r="1031" spans="1:1" x14ac:dyDescent="0.2">
      <c r="A1031" s="128"/>
    </row>
    <row r="1032" spans="1:1" x14ac:dyDescent="0.2">
      <c r="A1032" s="128"/>
    </row>
    <row r="1033" spans="1:1" x14ac:dyDescent="0.2">
      <c r="A1033" s="128"/>
    </row>
    <row r="1034" spans="1:1" x14ac:dyDescent="0.2">
      <c r="A1034" s="128"/>
    </row>
    <row r="1035" spans="1:1" x14ac:dyDescent="0.2">
      <c r="A1035" s="128"/>
    </row>
    <row r="1036" spans="1:1" x14ac:dyDescent="0.2">
      <c r="A1036" s="128"/>
    </row>
    <row r="1037" spans="1:1" x14ac:dyDescent="0.2">
      <c r="A1037" s="128"/>
    </row>
    <row r="1038" spans="1:1" x14ac:dyDescent="0.2">
      <c r="A1038" s="128"/>
    </row>
    <row r="1039" spans="1:1" x14ac:dyDescent="0.2">
      <c r="A1039" s="128"/>
    </row>
    <row r="1040" spans="1:1" x14ac:dyDescent="0.2">
      <c r="A1040" s="128"/>
    </row>
    <row r="1041" spans="1:1" x14ac:dyDescent="0.2">
      <c r="A1041" s="128"/>
    </row>
    <row r="1042" spans="1:1" x14ac:dyDescent="0.2">
      <c r="A1042" s="128"/>
    </row>
    <row r="1043" spans="1:1" x14ac:dyDescent="0.2">
      <c r="A1043" s="128"/>
    </row>
    <row r="1044" spans="1:1" x14ac:dyDescent="0.2">
      <c r="A1044" s="128"/>
    </row>
    <row r="1045" spans="1:1" x14ac:dyDescent="0.2">
      <c r="A1045" s="128"/>
    </row>
    <row r="1046" spans="1:1" x14ac:dyDescent="0.2">
      <c r="A1046" s="128"/>
    </row>
    <row r="1047" spans="1:1" x14ac:dyDescent="0.2">
      <c r="A1047" s="128"/>
    </row>
    <row r="1048" spans="1:1" x14ac:dyDescent="0.2">
      <c r="A1048" s="128"/>
    </row>
    <row r="1049" spans="1:1" x14ac:dyDescent="0.2">
      <c r="A1049" s="128"/>
    </row>
    <row r="1050" spans="1:1" x14ac:dyDescent="0.2">
      <c r="A1050" s="128"/>
    </row>
    <row r="1051" spans="1:1" x14ac:dyDescent="0.2">
      <c r="A1051" s="128"/>
    </row>
    <row r="1052" spans="1:1" x14ac:dyDescent="0.2">
      <c r="A1052" s="128"/>
    </row>
    <row r="1053" spans="1:1" x14ac:dyDescent="0.2">
      <c r="A1053" s="128"/>
    </row>
    <row r="1054" spans="1:1" x14ac:dyDescent="0.2">
      <c r="A1054" s="128"/>
    </row>
    <row r="1055" spans="1:1" x14ac:dyDescent="0.2">
      <c r="A1055" s="128"/>
    </row>
    <row r="1056" spans="1:1" x14ac:dyDescent="0.2">
      <c r="A1056" s="128"/>
    </row>
    <row r="1057" spans="1:1" x14ac:dyDescent="0.2">
      <c r="A1057" s="128"/>
    </row>
    <row r="1058" spans="1:1" x14ac:dyDescent="0.2">
      <c r="A1058" s="128"/>
    </row>
    <row r="1059" spans="1:1" x14ac:dyDescent="0.2">
      <c r="A1059" s="128"/>
    </row>
    <row r="1060" spans="1:1" x14ac:dyDescent="0.2">
      <c r="A1060" s="128"/>
    </row>
    <row r="1061" spans="1:1" x14ac:dyDescent="0.2">
      <c r="A1061" s="128"/>
    </row>
    <row r="1062" spans="1:1" x14ac:dyDescent="0.2">
      <c r="A1062" s="128"/>
    </row>
    <row r="1063" spans="1:1" x14ac:dyDescent="0.2">
      <c r="A1063" s="128"/>
    </row>
    <row r="1064" spans="1:1" x14ac:dyDescent="0.2">
      <c r="A1064" s="128"/>
    </row>
    <row r="1065" spans="1:1" x14ac:dyDescent="0.2">
      <c r="A1065" s="128"/>
    </row>
    <row r="1066" spans="1:1" x14ac:dyDescent="0.2">
      <c r="A1066" s="128"/>
    </row>
    <row r="1067" spans="1:1" x14ac:dyDescent="0.2">
      <c r="A1067" s="128"/>
    </row>
    <row r="1068" spans="1:1" x14ac:dyDescent="0.2">
      <c r="A1068" s="128"/>
    </row>
    <row r="1069" spans="1:1" x14ac:dyDescent="0.2">
      <c r="A1069" s="128"/>
    </row>
    <row r="1070" spans="1:1" x14ac:dyDescent="0.2">
      <c r="A1070" s="128"/>
    </row>
    <row r="1071" spans="1:1" x14ac:dyDescent="0.2">
      <c r="A1071" s="128"/>
    </row>
    <row r="1072" spans="1:1" x14ac:dyDescent="0.2">
      <c r="A1072" s="128"/>
    </row>
    <row r="1073" spans="1:1" x14ac:dyDescent="0.2">
      <c r="A1073" s="128"/>
    </row>
    <row r="1074" spans="1:1" x14ac:dyDescent="0.2">
      <c r="A1074" s="128"/>
    </row>
    <row r="1075" spans="1:1" x14ac:dyDescent="0.2">
      <c r="A1075" s="128"/>
    </row>
    <row r="1076" spans="1:1" x14ac:dyDescent="0.2">
      <c r="A1076" s="128"/>
    </row>
    <row r="1077" spans="1:1" x14ac:dyDescent="0.2">
      <c r="A1077" s="128"/>
    </row>
    <row r="1078" spans="1:1" x14ac:dyDescent="0.2">
      <c r="A1078" s="128"/>
    </row>
    <row r="1079" spans="1:1" x14ac:dyDescent="0.2">
      <c r="A1079" s="128"/>
    </row>
    <row r="1080" spans="1:1" x14ac:dyDescent="0.2">
      <c r="A1080" s="128"/>
    </row>
    <row r="1081" spans="1:1" x14ac:dyDescent="0.2">
      <c r="A1081" s="128"/>
    </row>
    <row r="1082" spans="1:1" x14ac:dyDescent="0.2">
      <c r="A1082" s="128"/>
    </row>
    <row r="1083" spans="1:1" x14ac:dyDescent="0.2">
      <c r="A1083" s="128"/>
    </row>
    <row r="1084" spans="1:1" x14ac:dyDescent="0.2">
      <c r="A1084" s="128"/>
    </row>
    <row r="1085" spans="1:1" x14ac:dyDescent="0.2">
      <c r="A1085" s="128"/>
    </row>
    <row r="1086" spans="1:1" x14ac:dyDescent="0.2">
      <c r="A1086" s="128"/>
    </row>
    <row r="1087" spans="1:1" x14ac:dyDescent="0.2">
      <c r="A1087" s="128"/>
    </row>
    <row r="1088" spans="1:1" x14ac:dyDescent="0.2">
      <c r="A1088" s="128"/>
    </row>
    <row r="1089" spans="1:1" x14ac:dyDescent="0.2">
      <c r="A1089" s="128"/>
    </row>
    <row r="1090" spans="1:1" x14ac:dyDescent="0.2">
      <c r="A1090" s="128"/>
    </row>
    <row r="1091" spans="1:1" x14ac:dyDescent="0.2">
      <c r="A1091" s="128"/>
    </row>
    <row r="1092" spans="1:1" x14ac:dyDescent="0.2">
      <c r="A1092" s="128"/>
    </row>
    <row r="1093" spans="1:1" x14ac:dyDescent="0.2">
      <c r="A1093" s="128"/>
    </row>
    <row r="1094" spans="1:1" x14ac:dyDescent="0.2">
      <c r="A1094" s="128"/>
    </row>
    <row r="1095" spans="1:1" x14ac:dyDescent="0.2">
      <c r="A1095" s="128"/>
    </row>
    <row r="1096" spans="1:1" x14ac:dyDescent="0.2">
      <c r="A1096" s="128"/>
    </row>
    <row r="1097" spans="1:1" x14ac:dyDescent="0.2">
      <c r="A1097" s="128"/>
    </row>
    <row r="1098" spans="1:1" x14ac:dyDescent="0.2">
      <c r="A1098" s="128"/>
    </row>
    <row r="1099" spans="1:1" x14ac:dyDescent="0.2">
      <c r="A1099" s="128"/>
    </row>
    <row r="1100" spans="1:1" x14ac:dyDescent="0.2">
      <c r="A1100" s="128"/>
    </row>
    <row r="1101" spans="1:1" x14ac:dyDescent="0.2">
      <c r="A1101" s="128"/>
    </row>
    <row r="1102" spans="1:1" x14ac:dyDescent="0.2">
      <c r="A1102" s="128"/>
    </row>
    <row r="1103" spans="1:1" x14ac:dyDescent="0.2">
      <c r="A1103" s="128"/>
    </row>
    <row r="1104" spans="1:1" x14ac:dyDescent="0.2">
      <c r="A1104" s="128"/>
    </row>
    <row r="1105" spans="1:1" x14ac:dyDescent="0.2">
      <c r="A1105" s="128"/>
    </row>
    <row r="1106" spans="1:1" x14ac:dyDescent="0.2">
      <c r="A1106" s="128"/>
    </row>
    <row r="1107" spans="1:1" x14ac:dyDescent="0.2">
      <c r="A1107" s="128"/>
    </row>
    <row r="1108" spans="1:1" x14ac:dyDescent="0.2">
      <c r="A1108" s="128"/>
    </row>
    <row r="1109" spans="1:1" x14ac:dyDescent="0.2">
      <c r="A1109" s="128"/>
    </row>
    <row r="1110" spans="1:1" x14ac:dyDescent="0.2">
      <c r="A1110" s="128"/>
    </row>
    <row r="1111" spans="1:1" x14ac:dyDescent="0.2">
      <c r="A1111" s="128"/>
    </row>
    <row r="1112" spans="1:1" x14ac:dyDescent="0.2">
      <c r="A1112" s="128"/>
    </row>
    <row r="1113" spans="1:1" x14ac:dyDescent="0.2">
      <c r="A1113" s="128"/>
    </row>
    <row r="1114" spans="1:1" x14ac:dyDescent="0.2">
      <c r="A1114" s="128"/>
    </row>
    <row r="1115" spans="1:1" x14ac:dyDescent="0.2">
      <c r="A1115" s="128"/>
    </row>
    <row r="1116" spans="1:1" x14ac:dyDescent="0.2">
      <c r="A1116" s="128"/>
    </row>
    <row r="1117" spans="1:1" x14ac:dyDescent="0.2">
      <c r="A1117" s="128"/>
    </row>
    <row r="1118" spans="1:1" x14ac:dyDescent="0.2">
      <c r="A1118" s="128"/>
    </row>
    <row r="1119" spans="1:1" x14ac:dyDescent="0.2">
      <c r="A1119" s="128"/>
    </row>
    <row r="1120" spans="1:1" x14ac:dyDescent="0.2">
      <c r="A1120" s="128"/>
    </row>
    <row r="1121" spans="1:1" x14ac:dyDescent="0.2">
      <c r="A1121" s="128"/>
    </row>
    <row r="1122" spans="1:1" x14ac:dyDescent="0.2">
      <c r="A1122" s="128"/>
    </row>
    <row r="1123" spans="1:1" x14ac:dyDescent="0.2">
      <c r="A1123" s="128"/>
    </row>
    <row r="1124" spans="1:1" x14ac:dyDescent="0.2">
      <c r="A1124" s="128"/>
    </row>
    <row r="1125" spans="1:1" x14ac:dyDescent="0.2">
      <c r="A1125" s="128"/>
    </row>
    <row r="1126" spans="1:1" x14ac:dyDescent="0.2">
      <c r="A1126" s="128"/>
    </row>
    <row r="1127" spans="1:1" x14ac:dyDescent="0.2">
      <c r="A1127" s="128"/>
    </row>
    <row r="1128" spans="1:1" x14ac:dyDescent="0.2">
      <c r="A1128" s="128"/>
    </row>
    <row r="1129" spans="1:1" x14ac:dyDescent="0.2">
      <c r="A1129" s="128"/>
    </row>
    <row r="1130" spans="1:1" x14ac:dyDescent="0.2">
      <c r="A1130" s="128"/>
    </row>
    <row r="1131" spans="1:1" x14ac:dyDescent="0.2">
      <c r="A1131" s="128"/>
    </row>
    <row r="1132" spans="1:1" x14ac:dyDescent="0.2">
      <c r="A1132" s="128"/>
    </row>
    <row r="1133" spans="1:1" x14ac:dyDescent="0.2">
      <c r="A1133" s="128"/>
    </row>
    <row r="1134" spans="1:1" x14ac:dyDescent="0.2">
      <c r="A1134" s="128"/>
    </row>
    <row r="1135" spans="1:1" x14ac:dyDescent="0.2">
      <c r="A1135" s="128"/>
    </row>
    <row r="1136" spans="1:1" x14ac:dyDescent="0.2">
      <c r="A1136" s="128"/>
    </row>
    <row r="1137" spans="1:1" x14ac:dyDescent="0.2">
      <c r="A1137" s="128"/>
    </row>
    <row r="1138" spans="1:1" x14ac:dyDescent="0.2">
      <c r="A1138" s="128"/>
    </row>
    <row r="1139" spans="1:1" x14ac:dyDescent="0.2">
      <c r="A1139" s="128"/>
    </row>
    <row r="1140" spans="1:1" x14ac:dyDescent="0.2">
      <c r="A1140" s="128"/>
    </row>
    <row r="1141" spans="1:1" x14ac:dyDescent="0.2">
      <c r="A1141" s="128"/>
    </row>
    <row r="1142" spans="1:1" x14ac:dyDescent="0.2">
      <c r="A1142" s="128"/>
    </row>
    <row r="1143" spans="1:1" x14ac:dyDescent="0.2">
      <c r="A1143" s="128"/>
    </row>
    <row r="1144" spans="1:1" x14ac:dyDescent="0.2">
      <c r="A1144" s="128"/>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a2b100f-34a6-485c-add3-2e8804de816d" xsi:nil="true"/>
    <lcf76f155ced4ddcb4097134ff3c332f xmlns="9a22ba33-2bff-4644-945e-d418389664f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6D221F8930DEF4F821A91532FC67329" ma:contentTypeVersion="13" ma:contentTypeDescription="Create a new document." ma:contentTypeScope="" ma:versionID="a852836e7a8466ac7b4d3c1f76d55dfe">
  <xsd:schema xmlns:xsd="http://www.w3.org/2001/XMLSchema" xmlns:xs="http://www.w3.org/2001/XMLSchema" xmlns:p="http://schemas.microsoft.com/office/2006/metadata/properties" xmlns:ns2="9a22ba33-2bff-4644-945e-d418389664f2" xmlns:ns3="ea2b100f-34a6-485c-add3-2e8804de816d" targetNamespace="http://schemas.microsoft.com/office/2006/metadata/properties" ma:root="true" ma:fieldsID="7e89ecbd607629c453b9797ccf63ee81" ns2:_="" ns3:_="">
    <xsd:import namespace="9a22ba33-2bff-4644-945e-d418389664f2"/>
    <xsd:import namespace="ea2b100f-34a6-485c-add3-2e8804de816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2ba33-2bff-4644-945e-d418389664f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2047f0c-6c63-417f-9f26-eec6ad7684a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2b100f-34a6-485c-add3-2e8804de816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8624d9f-96bb-48c7-8717-d5c1c7e47930}" ma:internalName="TaxCatchAll" ma:showField="CatchAllData" ma:web="ea2b100f-34a6-485c-add3-2e8804de8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DCF6F24-27F5-45F7-A1D8-8960985203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Ivan Jurković</cp:lastModifiedBy>
  <cp:lastPrinted>2018-04-25T06:49:36Z</cp:lastPrinted>
  <dcterms:created xsi:type="dcterms:W3CDTF">2008-10-17T11:51:54Z</dcterms:created>
  <dcterms:modified xsi:type="dcterms:W3CDTF">2026-10-27T11:00:19Z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0x010100E6D221F8930DEF4F821A91532FC67329</vt:lpwstr>
  </property>
</Properties>
</file>